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15" activeTab="1"/>
  </bookViews>
  <sheets>
    <sheet name="GHCCR" sheetId="1" r:id="rId1"/>
    <sheet name="Hist G Enroll" sheetId="2" r:id="rId2"/>
    <sheet name="High Group Graduate HC" sheetId="3" r:id="rId3"/>
    <sheet name="Low Group Graduate HC" sheetId="4" r:id="rId4"/>
    <sheet name="Grad HC charts source" sheetId="5" r:id="rId5"/>
    <sheet name="G Data Copy" sheetId="6" r:id="rId6"/>
  </sheets>
  <definedNames>
    <definedName name="_xlnm.Print_Area" localSheetId="5">'G Data Copy'!$A$1:$O$115</definedName>
    <definedName name="_xlnm.Print_Area" localSheetId="0">'GHCCR'!$A$1:$O$108</definedName>
    <definedName name="_xlnm.Print_Area" localSheetId="1">'Hist G Enroll'!$A$1:$L$56</definedName>
  </definedNames>
  <calcPr fullCalcOnLoad="1"/>
</workbook>
</file>

<file path=xl/sharedStrings.xml><?xml version="1.0" encoding="utf-8"?>
<sst xmlns="http://schemas.openxmlformats.org/spreadsheetml/2006/main" count="264" uniqueCount="134">
  <si>
    <t xml:space="preserve">GRADUATE HEADCOUNT AND CREDIT HOURS  </t>
  </si>
  <si>
    <t>College of Arts and Sciences</t>
  </si>
  <si>
    <t xml:space="preserve">                           b/</t>
  </si>
  <si>
    <t xml:space="preserve"> </t>
  </si>
  <si>
    <t>Degree Program</t>
  </si>
  <si>
    <t>Head</t>
  </si>
  <si>
    <t>Credit</t>
  </si>
  <si>
    <t xml:space="preserve">  Concentration</t>
  </si>
  <si>
    <t>Count</t>
  </si>
  <si>
    <t>Hours</t>
  </si>
  <si>
    <t>Communication Studies (MS)</t>
  </si>
  <si>
    <t>Geoenvironmental Studies (MS)</t>
  </si>
  <si>
    <t>Public Administration (MPA)</t>
  </si>
  <si>
    <t>Computer Science (MS)</t>
  </si>
  <si>
    <t>Certification</t>
  </si>
  <si>
    <t xml:space="preserve">  Mathematics Supervisor</t>
  </si>
  <si>
    <t>COLLEGE TOTAL</t>
  </si>
  <si>
    <t>Administration of Justice (MS)</t>
  </si>
  <si>
    <t xml:space="preserve">  Juvenile Justice</t>
  </si>
  <si>
    <t>College of Education and Human Services (continued)</t>
  </si>
  <si>
    <t>Counseling (MS)</t>
  </si>
  <si>
    <t xml:space="preserve">  College Counseling</t>
  </si>
  <si>
    <t xml:space="preserve">  College Student Personnel Work</t>
  </si>
  <si>
    <t xml:space="preserve">  Community Counseling</t>
  </si>
  <si>
    <t xml:space="preserve">  Mental Health</t>
  </si>
  <si>
    <t xml:space="preserve">  Elementary School Counselor</t>
  </si>
  <si>
    <t xml:space="preserve">  Secondary School Counselor</t>
  </si>
  <si>
    <t>Reading (MEd)</t>
  </si>
  <si>
    <t>Special Education (MEd)</t>
  </si>
  <si>
    <t xml:space="preserve">  Behavioral Disorders</t>
  </si>
  <si>
    <t xml:space="preserve">  Comprehensive Special Education</t>
  </si>
  <si>
    <t xml:space="preserve">  Mentally Retarded</t>
  </si>
  <si>
    <t xml:space="preserve">  Counseling Supervisor</t>
  </si>
  <si>
    <t xml:space="preserve">  Elementary Education Supervisor</t>
  </si>
  <si>
    <t xml:space="preserve">  Reading Supervisor</t>
  </si>
  <si>
    <t xml:space="preserve">  Special Education Supervisor</t>
  </si>
  <si>
    <t xml:space="preserve">  Superintendent's Letter of Eligibility</t>
  </si>
  <si>
    <t>TOTAL - Non-Degree</t>
  </si>
  <si>
    <t>GRADUATE TOTAL</t>
  </si>
  <si>
    <t>FTES</t>
  </si>
  <si>
    <t>Supervi-</t>
  </si>
  <si>
    <t>Elementary &amp;</t>
  </si>
  <si>
    <t>MA &amp; MS</t>
  </si>
  <si>
    <t>MPA</t>
  </si>
  <si>
    <t>MBA</t>
  </si>
  <si>
    <t>MEd</t>
  </si>
  <si>
    <t>Post</t>
  </si>
  <si>
    <t>Semester</t>
  </si>
  <si>
    <t>Programs</t>
  </si>
  <si>
    <t>fication</t>
  </si>
  <si>
    <t>Degree</t>
  </si>
  <si>
    <t>Masters</t>
  </si>
  <si>
    <t>Total</t>
  </si>
  <si>
    <t>Non-Degree</t>
  </si>
  <si>
    <t>Fall '97</t>
  </si>
  <si>
    <t xml:space="preserve">College of Education and Human Services </t>
  </si>
  <si>
    <t>Super Cert</t>
  </si>
  <si>
    <t>Post Masters</t>
  </si>
  <si>
    <t>Fall '01</t>
  </si>
  <si>
    <t>Applied History (MA)</t>
  </si>
  <si>
    <t>MED</t>
  </si>
  <si>
    <t>Fall '02</t>
  </si>
  <si>
    <t>Biology (MS)</t>
  </si>
  <si>
    <t>---</t>
  </si>
  <si>
    <t>College of Business</t>
  </si>
  <si>
    <t>Business Administration (MBA)</t>
  </si>
  <si>
    <t>Curriculum &amp; Instruction (MEd)</t>
  </si>
  <si>
    <t>School Admin. Principal K-12 (MEd)</t>
  </si>
  <si>
    <t xml:space="preserve">  School Admin. Principal K-12 </t>
  </si>
  <si>
    <t>Ele/Sec Cert/K12</t>
  </si>
  <si>
    <t xml:space="preserve">MS </t>
  </si>
  <si>
    <t>MA</t>
  </si>
  <si>
    <t>Non Degree</t>
  </si>
  <si>
    <t>Fall '03</t>
  </si>
  <si>
    <t>Organizational Development &amp; Leadership (MS)</t>
  </si>
  <si>
    <t xml:space="preserve">  Environmental Ed Supervisor</t>
  </si>
  <si>
    <t>Certification Only</t>
  </si>
  <si>
    <t>Educational Administration (MEd) (Obsolete)</t>
  </si>
  <si>
    <t>Elementary Education (MEd) (Obsolete)</t>
  </si>
  <si>
    <t>a/</t>
  </si>
  <si>
    <t>Fall '04</t>
  </si>
  <si>
    <t xml:space="preserve">  Pupil Services Supervision</t>
  </si>
  <si>
    <t xml:space="preserve"> HISTORICAL GRADUATE ENROLLMENT</t>
  </si>
  <si>
    <t>Elementary</t>
  </si>
  <si>
    <t>Supervisory</t>
  </si>
  <si>
    <t>&amp; Secon-</t>
  </si>
  <si>
    <t>sory Cert-</t>
  </si>
  <si>
    <t>dary Certifi-</t>
  </si>
  <si>
    <t>Non</t>
  </si>
  <si>
    <t>Secondary</t>
  </si>
  <si>
    <t>cation</t>
  </si>
  <si>
    <t xml:space="preserve"> ---</t>
  </si>
  <si>
    <t>Fall '98</t>
  </si>
  <si>
    <t>Fall '99</t>
  </si>
  <si>
    <t>Fall '00</t>
  </si>
  <si>
    <t>SUBTOTAL</t>
  </si>
  <si>
    <t>Biology</t>
  </si>
  <si>
    <t>Comm. Studies</t>
  </si>
  <si>
    <t>Computer Sci.</t>
  </si>
  <si>
    <t>Geoenv. Studies</t>
  </si>
  <si>
    <t>Public Adm.</t>
  </si>
  <si>
    <t>History</t>
  </si>
  <si>
    <t>Org. Dev. &amp; Leadership</t>
  </si>
  <si>
    <t>Psychology</t>
  </si>
  <si>
    <t>Adm. of Justice</t>
  </si>
  <si>
    <t>Gerontology</t>
  </si>
  <si>
    <t>Counseling</t>
  </si>
  <si>
    <t xml:space="preserve">Edu. Adm. </t>
  </si>
  <si>
    <t>Edu. Special Areas</t>
  </si>
  <si>
    <t>Certifications</t>
  </si>
  <si>
    <t>a/ Please see Section VII for color charts.</t>
  </si>
  <si>
    <t>Fall '05</t>
  </si>
  <si>
    <t>Counseling (MEd)</t>
  </si>
  <si>
    <t xml:space="preserve">  Elementary School Administration (Obsolete)</t>
  </si>
  <si>
    <t xml:space="preserve">  Secondary School Administration (Obsolete)</t>
  </si>
  <si>
    <t xml:space="preserve">  Early Childhood (Obsolete) </t>
  </si>
  <si>
    <t>Fall '06</t>
  </si>
  <si>
    <t>Social Work (MSW)</t>
  </si>
  <si>
    <t>MSW</t>
  </si>
  <si>
    <t>Fall '07</t>
  </si>
  <si>
    <t>Fall 2007</t>
  </si>
  <si>
    <t>Applied Gerontology (MS) (Obsolete)</t>
  </si>
  <si>
    <t xml:space="preserve">  Learning Disabilities</t>
  </si>
  <si>
    <t>Fall '08</t>
  </si>
  <si>
    <t>Fall 2008</t>
  </si>
  <si>
    <t>Biology (MEd)</t>
  </si>
  <si>
    <t xml:space="preserve">  Early Childhood Supervisor</t>
  </si>
  <si>
    <t>Fall '09</t>
  </si>
  <si>
    <t>Fall 2009</t>
  </si>
  <si>
    <t>Fall '10</t>
  </si>
  <si>
    <t>Fall 2010</t>
  </si>
  <si>
    <t>Psychological Science (MS)</t>
  </si>
  <si>
    <t>Information Systems (MS) (Obsolete)</t>
  </si>
  <si>
    <t>Psychology (MS) (Obsolete)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</si>
</sst>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0000"/>
    <numFmt numFmtId="167" formatCode="0.0%"/>
  </numFmts>
  <fonts count="50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Courier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.75"/>
      <color indexed="8"/>
      <name val="Times New Roman"/>
      <family val="0"/>
    </font>
    <font>
      <sz val="7.4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8" fillId="0" borderId="0" xfId="0" applyFont="1" applyAlignment="1" applyProtection="1">
      <alignment horizontal="centerContinuous"/>
      <protection locked="0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Fill="1" applyAlignment="1">
      <alignment/>
    </xf>
    <xf numFmtId="1" fontId="6" fillId="0" borderId="0" xfId="0" applyNumberFormat="1" applyFont="1" applyAlignment="1" applyProtection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1" fontId="0" fillId="0" borderId="0" xfId="57" applyNumberFormat="1" applyFont="1" applyAlignment="1">
      <alignment horizont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>
      <alignment/>
      <protection/>
    </xf>
    <xf numFmtId="1" fontId="0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Continuous"/>
      <protection/>
    </xf>
    <xf numFmtId="1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 applyProtection="1">
      <alignment/>
      <protection locked="0"/>
    </xf>
    <xf numFmtId="0" fontId="0" fillId="0" borderId="0" xfId="57" applyFont="1" applyAlignment="1" applyProtection="1">
      <alignment horizontal="center"/>
      <protection locked="0"/>
    </xf>
    <xf numFmtId="1" fontId="0" fillId="0" borderId="0" xfId="57" applyNumberFormat="1" applyFont="1" applyAlignment="1" applyProtection="1">
      <alignment/>
      <protection locked="0"/>
    </xf>
    <xf numFmtId="1" fontId="0" fillId="0" borderId="0" xfId="57" applyNumberFormat="1" applyFont="1" applyAlignment="1" applyProtection="1">
      <alignment horizontal="center"/>
      <protection locked="0"/>
    </xf>
    <xf numFmtId="2" fontId="0" fillId="0" borderId="0" xfId="57" applyNumberFormat="1" applyFont="1" applyAlignment="1" applyProtection="1">
      <alignment horizontal="center"/>
      <protection locked="0"/>
    </xf>
    <xf numFmtId="2" fontId="0" fillId="0" borderId="0" xfId="57" applyNumberFormat="1" applyFont="1" applyAlignment="1" applyProtection="1">
      <alignment/>
      <protection locked="0"/>
    </xf>
    <xf numFmtId="1" fontId="0" fillId="0" borderId="0" xfId="57" applyNumberFormat="1" applyFont="1" applyProtection="1">
      <alignment/>
      <protection locked="0"/>
    </xf>
    <xf numFmtId="0" fontId="0" fillId="0" borderId="0" xfId="57" applyFo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 horizontal="right"/>
      <protection/>
    </xf>
    <xf numFmtId="0" fontId="0" fillId="34" borderId="0" xfId="0" applyFill="1" applyAlignment="1">
      <alignment/>
    </xf>
    <xf numFmtId="0" fontId="6" fillId="34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" fontId="0" fillId="0" borderId="0" xfId="57" applyNumberFormat="1" applyFont="1" applyAlignment="1" applyProtection="1">
      <alignment horizontal="left"/>
      <protection locked="0"/>
    </xf>
    <xf numFmtId="1" fontId="0" fillId="0" borderId="0" xfId="57" applyNumberFormat="1" applyFont="1" applyAlignment="1">
      <alignment horizontal="right"/>
      <protection/>
    </xf>
    <xf numFmtId="1" fontId="6" fillId="0" borderId="0" xfId="0" applyNumberFormat="1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istorical G Enroll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425"/>
          <c:w val="0.955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'Hist G Enroll'!$N$40:$N$42</c:f>
              <c:strCache>
                <c:ptCount val="1"/>
                <c:pt idx="0">
                  <c:v>MA &amp; MS Programs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Enroll'!$N$43:$N$56</c:f>
              <c:numCache/>
            </c:numRef>
          </c:val>
          <c:smooth val="0"/>
        </c:ser>
        <c:ser>
          <c:idx val="1"/>
          <c:order val="1"/>
          <c:tx>
            <c:strRef>
              <c:f>'Hist G Enroll'!$O$40:$O$42</c:f>
              <c:strCache>
                <c:ptCount val="1"/>
                <c:pt idx="0">
                  <c:v>MPA Programs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Enroll'!$O$43:$O$56</c:f>
              <c:numCache/>
            </c:numRef>
          </c:val>
          <c:smooth val="0"/>
        </c:ser>
        <c:ser>
          <c:idx val="2"/>
          <c:order val="2"/>
          <c:tx>
            <c:strRef>
              <c:f>'Hist G Enroll'!$P$40:$P$42</c:f>
              <c:strCache>
                <c:ptCount val="1"/>
                <c:pt idx="0">
                  <c:v>MEd Programs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Enroll'!$P$43:$P$56</c:f>
              <c:numCache/>
            </c:numRef>
          </c:val>
          <c:smooth val="0"/>
        </c:ser>
        <c:ser>
          <c:idx val="3"/>
          <c:order val="3"/>
          <c:tx>
            <c:strRef>
              <c:f>'Hist G Enroll'!$R$40:$R$42</c:f>
              <c:strCache>
                <c:ptCount val="1"/>
                <c:pt idx="0">
                  <c:v>Secondary Certification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Enroll'!$R$43:$R$56</c:f>
              <c:numCache/>
            </c:numRef>
          </c:val>
          <c:smooth val="0"/>
        </c:ser>
        <c:ser>
          <c:idx val="4"/>
          <c:order val="4"/>
          <c:tx>
            <c:strRef>
              <c:f>'Hist G Enroll'!$S$40:$S$42</c:f>
              <c:strCache>
                <c:ptCount val="1"/>
                <c:pt idx="0">
                  <c:v>Non-Degree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'Hist G Enroll'!$M$43:$M$56</c:f>
              <c:strCache/>
            </c:strRef>
          </c:cat>
          <c:val>
            <c:numRef>
              <c:f>'Hist G Enroll'!$S$43:$S$56</c:f>
              <c:numCache/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SEMESTER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59"/>
          <c:w val="0.827"/>
          <c:h val="0.0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GRADUATE HEADCOUNTS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775"/>
          <c:w val="0.967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 HC charts source'!$A$2</c:f>
              <c:strCache>
                <c:ptCount val="1"/>
                <c:pt idx="0">
                  <c:v>Edu. Special Areas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source'!$B$2:$E$2</c:f>
              <c:numCache>
                <c:ptCount val="4"/>
                <c:pt idx="0">
                  <c:v>220</c:v>
                </c:pt>
                <c:pt idx="1">
                  <c:v>233</c:v>
                </c:pt>
                <c:pt idx="2">
                  <c:v>290</c:v>
                </c:pt>
                <c:pt idx="3">
                  <c:v>267</c:v>
                </c:pt>
              </c:numCache>
            </c:numRef>
          </c:val>
        </c:ser>
        <c:ser>
          <c:idx val="1"/>
          <c:order val="1"/>
          <c:tx>
            <c:strRef>
              <c:f>'Grad HC charts source'!$A$3</c:f>
              <c:strCache>
                <c:ptCount val="1"/>
                <c:pt idx="0">
                  <c:v>Counseling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source'!$B$3:$E$3</c:f>
              <c:numCache>
                <c:ptCount val="4"/>
                <c:pt idx="0">
                  <c:v>184</c:v>
                </c:pt>
                <c:pt idx="1">
                  <c:v>180</c:v>
                </c:pt>
                <c:pt idx="2">
                  <c:v>192</c:v>
                </c:pt>
                <c:pt idx="3">
                  <c:v>184</c:v>
                </c:pt>
              </c:numCache>
            </c:numRef>
          </c:val>
        </c:ser>
        <c:ser>
          <c:idx val="2"/>
          <c:order val="2"/>
          <c:tx>
            <c:strRef>
              <c:f>'Grad HC charts source'!$A$4</c:f>
              <c:strCache>
                <c:ptCount val="1"/>
                <c:pt idx="0">
                  <c:v>MBA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source'!$B$4:$E$4</c:f>
              <c:numCache>
                <c:ptCount val="4"/>
                <c:pt idx="0">
                  <c:v>136</c:v>
                </c:pt>
                <c:pt idx="1">
                  <c:v>177</c:v>
                </c:pt>
                <c:pt idx="2">
                  <c:v>134</c:v>
                </c:pt>
                <c:pt idx="3">
                  <c:v>117</c:v>
                </c:pt>
              </c:numCache>
            </c:numRef>
          </c:val>
        </c:ser>
        <c:ser>
          <c:idx val="3"/>
          <c:order val="3"/>
          <c:tx>
            <c:strRef>
              <c:f>'Grad HC charts source'!$A$5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source'!$B$5:$E$5</c:f>
              <c:numCache>
                <c:ptCount val="4"/>
                <c:pt idx="0">
                  <c:v>78</c:v>
                </c:pt>
                <c:pt idx="1">
                  <c:v>87</c:v>
                </c:pt>
                <c:pt idx="2">
                  <c:v>171</c:v>
                </c:pt>
                <c:pt idx="3">
                  <c:v>96</c:v>
                </c:pt>
              </c:numCache>
            </c:numRef>
          </c:val>
        </c:ser>
        <c:ser>
          <c:idx val="4"/>
          <c:order val="4"/>
          <c:tx>
            <c:strRef>
              <c:f>'Grad HC charts source'!$A$6</c:f>
              <c:strCache>
                <c:ptCount val="1"/>
                <c:pt idx="0">
                  <c:v>Certifications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source'!$B$6:$E$6</c:f>
              <c:numCache>
                <c:ptCount val="4"/>
                <c:pt idx="0">
                  <c:v>57</c:v>
                </c:pt>
                <c:pt idx="1">
                  <c:v>78</c:v>
                </c:pt>
                <c:pt idx="2">
                  <c:v>70</c:v>
                </c:pt>
                <c:pt idx="3">
                  <c:v>76</c:v>
                </c:pt>
              </c:numCache>
            </c:numRef>
          </c:val>
        </c:ser>
        <c:ser>
          <c:idx val="5"/>
          <c:order val="5"/>
          <c:tx>
            <c:strRef>
              <c:f>'Grad HC charts source'!$A$7</c:f>
              <c:strCache>
                <c:ptCount val="1"/>
                <c:pt idx="0">
                  <c:v>Edu. Adm.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source'!$B$7:$E$7</c:f>
              <c:numCache>
                <c:ptCount val="4"/>
                <c:pt idx="0">
                  <c:v>86</c:v>
                </c:pt>
                <c:pt idx="1">
                  <c:v>74</c:v>
                </c:pt>
                <c:pt idx="2">
                  <c:v>71</c:v>
                </c:pt>
                <c:pt idx="3">
                  <c:v>71</c:v>
                </c:pt>
              </c:numCache>
            </c:numRef>
          </c:val>
        </c:ser>
        <c:ser>
          <c:idx val="8"/>
          <c:order val="6"/>
          <c:tx>
            <c:strRef>
              <c:f>'Grad HC charts source'!$A$8</c:f>
              <c:strCache>
                <c:ptCount val="1"/>
                <c:pt idx="0">
                  <c:v>Org. Dev. &amp; Leadership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source'!$B$8:$E$8</c:f>
              <c:numCache>
                <c:ptCount val="4"/>
                <c:pt idx="0">
                  <c:v>52</c:v>
                </c:pt>
                <c:pt idx="1">
                  <c:v>42</c:v>
                </c:pt>
                <c:pt idx="2">
                  <c:v>52</c:v>
                </c:pt>
                <c:pt idx="3">
                  <c:v>64</c:v>
                </c:pt>
              </c:numCache>
            </c:numRef>
          </c:val>
        </c:ser>
        <c:ser>
          <c:idx val="6"/>
          <c:order val="7"/>
          <c:tx>
            <c:strRef>
              <c:f>'Grad HC charts source'!$A$9</c:f>
              <c:strCache>
                <c:ptCount val="1"/>
                <c:pt idx="0">
                  <c:v>Adm. of Justice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source'!$B$9:$E$9</c:f>
              <c:numCache>
                <c:ptCount val="4"/>
                <c:pt idx="0">
                  <c:v>57</c:v>
                </c:pt>
                <c:pt idx="1">
                  <c:v>56</c:v>
                </c:pt>
                <c:pt idx="2">
                  <c:v>60</c:v>
                </c:pt>
                <c:pt idx="3">
                  <c:v>54</c:v>
                </c:pt>
              </c:numCache>
            </c:numRef>
          </c:val>
        </c:ser>
        <c:ser>
          <c:idx val="7"/>
          <c:order val="8"/>
          <c:tx>
            <c:strRef>
              <c:f>'Grad HC charts source'!$A$10</c:f>
              <c:strCache>
                <c:ptCount val="1"/>
                <c:pt idx="0">
                  <c:v>MSW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source'!$B$1:$E$1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source'!$B$10:$E$10</c:f>
              <c:numCache>
                <c:ptCount val="4"/>
                <c:pt idx="0">
                  <c:v>35</c:v>
                </c:pt>
                <c:pt idx="1">
                  <c:v>40</c:v>
                </c:pt>
                <c:pt idx="2">
                  <c:v>48</c:v>
                </c:pt>
                <c:pt idx="3">
                  <c:v>52</c:v>
                </c:pt>
              </c:numCache>
            </c:numRef>
          </c:val>
        </c:ser>
        <c:axId val="47073971"/>
        <c:axId val="21012556"/>
      </c:bar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GRADUATE HEADCOUNTS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7"/>
          <c:w val="0.9792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'Grad HC charts source'!$A$14</c:f>
              <c:strCache>
                <c:ptCount val="1"/>
                <c:pt idx="0">
                  <c:v>Public Adm.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source'!$B$14:$E$14</c:f>
              <c:numCache>
                <c:ptCount val="4"/>
                <c:pt idx="0">
                  <c:v>31</c:v>
                </c:pt>
                <c:pt idx="1">
                  <c:v>41</c:v>
                </c:pt>
                <c:pt idx="2">
                  <c:v>43</c:v>
                </c:pt>
                <c:pt idx="3">
                  <c:v>41</c:v>
                </c:pt>
              </c:numCache>
            </c:numRef>
          </c:val>
        </c:ser>
        <c:ser>
          <c:idx val="2"/>
          <c:order val="1"/>
          <c:tx>
            <c:strRef>
              <c:f>'Grad HC charts source'!$A$15</c:f>
              <c:strCache>
                <c:ptCount val="1"/>
                <c:pt idx="0">
                  <c:v>Geoenv. Studies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source'!$B$15:$E$15</c:f>
              <c:numCache>
                <c:ptCount val="4"/>
                <c:pt idx="0">
                  <c:v>37</c:v>
                </c:pt>
                <c:pt idx="1">
                  <c:v>36</c:v>
                </c:pt>
                <c:pt idx="2">
                  <c:v>29</c:v>
                </c:pt>
                <c:pt idx="3">
                  <c:v>33</c:v>
                </c:pt>
              </c:numCache>
            </c:numRef>
          </c:val>
        </c:ser>
        <c:ser>
          <c:idx val="4"/>
          <c:order val="2"/>
          <c:tx>
            <c:strRef>
              <c:f>'Grad HC charts source'!$A$16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source'!$B$16:$E$16</c:f>
              <c:numCache>
                <c:ptCount val="4"/>
                <c:pt idx="0">
                  <c:v>35</c:v>
                </c:pt>
                <c:pt idx="1">
                  <c:v>43</c:v>
                </c:pt>
                <c:pt idx="2">
                  <c:v>37</c:v>
                </c:pt>
                <c:pt idx="3">
                  <c:v>30</c:v>
                </c:pt>
              </c:numCache>
            </c:numRef>
          </c:val>
        </c:ser>
        <c:ser>
          <c:idx val="5"/>
          <c:order val="3"/>
          <c:tx>
            <c:strRef>
              <c:f>'Grad HC charts source'!$A$17</c:f>
              <c:strCache>
                <c:ptCount val="1"/>
                <c:pt idx="0">
                  <c:v>Psychology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source'!$B$17:$E$17</c:f>
              <c:numCache>
                <c:ptCount val="4"/>
                <c:pt idx="0">
                  <c:v>30</c:v>
                </c:pt>
                <c:pt idx="1">
                  <c:v>32</c:v>
                </c:pt>
                <c:pt idx="2">
                  <c:v>29</c:v>
                </c:pt>
                <c:pt idx="3">
                  <c:v>29</c:v>
                </c:pt>
              </c:numCache>
            </c:numRef>
          </c:val>
        </c:ser>
        <c:ser>
          <c:idx val="3"/>
          <c:order val="4"/>
          <c:tx>
            <c:strRef>
              <c:f>'Grad HC charts source'!$A$18</c:f>
              <c:strCache>
                <c:ptCount val="1"/>
                <c:pt idx="0">
                  <c:v>Comm. Studies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source'!$B$18:$E$18</c:f>
              <c:numCache>
                <c:ptCount val="4"/>
                <c:pt idx="0">
                  <c:v>36</c:v>
                </c:pt>
                <c:pt idx="1">
                  <c:v>30</c:v>
                </c:pt>
                <c:pt idx="2">
                  <c:v>30</c:v>
                </c:pt>
                <c:pt idx="3">
                  <c:v>26</c:v>
                </c:pt>
              </c:numCache>
            </c:numRef>
          </c:val>
        </c:ser>
        <c:ser>
          <c:idx val="6"/>
          <c:order val="5"/>
          <c:tx>
            <c:strRef>
              <c:f>'Grad HC charts source'!$A$19</c:f>
              <c:strCache>
                <c:ptCount val="1"/>
                <c:pt idx="0">
                  <c:v>Biology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source'!$B$19:$E$19</c:f>
              <c:numCache>
                <c:ptCount val="4"/>
                <c:pt idx="0">
                  <c:v>40</c:v>
                </c:pt>
                <c:pt idx="1">
                  <c:v>33</c:v>
                </c:pt>
                <c:pt idx="2">
                  <c:v>26</c:v>
                </c:pt>
                <c:pt idx="3">
                  <c:v>23</c:v>
                </c:pt>
              </c:numCache>
            </c:numRef>
          </c:val>
        </c:ser>
        <c:ser>
          <c:idx val="7"/>
          <c:order val="6"/>
          <c:tx>
            <c:strRef>
              <c:f>'Grad HC charts source'!$A$20</c:f>
              <c:strCache>
                <c:ptCount val="1"/>
                <c:pt idx="0">
                  <c:v>Computer Sci.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source'!$B$20:$E$20</c:f>
              <c:numCache>
                <c:ptCount val="4"/>
                <c:pt idx="0">
                  <c:v>28</c:v>
                </c:pt>
                <c:pt idx="1">
                  <c:v>25</c:v>
                </c:pt>
                <c:pt idx="2">
                  <c:v>29</c:v>
                </c:pt>
                <c:pt idx="3">
                  <c:v>20</c:v>
                </c:pt>
              </c:numCache>
            </c:numRef>
          </c:val>
        </c:ser>
        <c:ser>
          <c:idx val="1"/>
          <c:order val="7"/>
          <c:tx>
            <c:strRef>
              <c:f>'Grad HC charts source'!$A$21</c:f>
              <c:strCache>
                <c:ptCount val="1"/>
                <c:pt idx="0">
                  <c:v>Gerontology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'Grad HC charts source'!$B$13:$E$13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'Grad HC charts source'!$B$21:$E$21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895277"/>
        <c:axId val="24295446"/>
      </c:bar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52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10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8100" y="485775"/>
        <a:ext cx="66389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22"/>
  <sheetViews>
    <sheetView defaultGridColor="0" view="pageBreakPreview" zoomScale="60" zoomScaleNormal="75" zoomScalePageLayoutView="0" colorId="22" workbookViewId="0" topLeftCell="A1">
      <selection activeCell="A1" sqref="A1"/>
    </sheetView>
  </sheetViews>
  <sheetFormatPr defaultColWidth="9.625" defaultRowHeight="15.75"/>
  <cols>
    <col min="1" max="1" width="10.625" style="0" customWidth="1"/>
    <col min="2" max="2" width="9.625" style="0" customWidth="1"/>
    <col min="3" max="3" width="12.625" style="0" customWidth="1"/>
    <col min="4" max="4" width="8.75390625" style="0" customWidth="1"/>
    <col min="5" max="5" width="7.00390625" style="0" customWidth="1"/>
    <col min="6" max="6" width="7.625" style="0" customWidth="1"/>
    <col min="7" max="7" width="3.625" style="0" customWidth="1"/>
    <col min="8" max="8" width="7.00390625" style="0" customWidth="1"/>
    <col min="9" max="9" width="7.625" style="0" customWidth="1"/>
    <col min="10" max="10" width="3.625" style="0" customWidth="1"/>
    <col min="11" max="11" width="7.00390625" style="0" customWidth="1"/>
    <col min="12" max="12" width="7.625" style="0" customWidth="1"/>
    <col min="13" max="13" width="3.625" style="0" customWidth="1"/>
    <col min="14" max="14" width="7.00390625" style="0" customWidth="1"/>
    <col min="15" max="15" width="7.625" style="0" customWidth="1"/>
  </cols>
  <sheetData>
    <row r="1" spans="1:15" ht="15.75">
      <c r="A1" s="12"/>
      <c r="H1" t="s">
        <v>79</v>
      </c>
      <c r="O1">
        <v>40</v>
      </c>
    </row>
    <row r="2" spans="1:15" ht="15.75">
      <c r="A2" s="3" t="s">
        <v>0</v>
      </c>
      <c r="B2" s="10"/>
      <c r="C2" s="10"/>
      <c r="D2" s="10"/>
      <c r="E2" s="14"/>
      <c r="F2" s="4"/>
      <c r="G2" s="4"/>
      <c r="H2" s="4"/>
      <c r="I2" s="3"/>
      <c r="J2" s="4"/>
      <c r="K2" s="4"/>
      <c r="L2" s="3"/>
      <c r="M2" s="4"/>
      <c r="N2" s="4"/>
      <c r="O2" s="3"/>
    </row>
    <row r="3" spans="1:15" ht="15.75" customHeight="1">
      <c r="A3" s="10"/>
      <c r="B3" s="3"/>
      <c r="C3" s="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customHeight="1">
      <c r="A4" s="10"/>
      <c r="B4" s="3"/>
      <c r="C4" s="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>
      <c r="A5" s="6" t="s">
        <v>1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6"/>
      <c r="B6" s="5" t="s">
        <v>2</v>
      </c>
      <c r="C6" s="6" t="s">
        <v>3</v>
      </c>
      <c r="D6" s="5"/>
      <c r="E6" s="15" t="s">
        <v>119</v>
      </c>
      <c r="F6" s="15"/>
      <c r="H6" s="15" t="s">
        <v>123</v>
      </c>
      <c r="I6" s="15"/>
      <c r="K6" s="15" t="s">
        <v>127</v>
      </c>
      <c r="L6" s="15"/>
      <c r="N6" s="15" t="s">
        <v>129</v>
      </c>
      <c r="O6" s="15"/>
    </row>
    <row r="7" spans="1:18" ht="15.75">
      <c r="A7" s="5" t="s">
        <v>4</v>
      </c>
      <c r="B7" s="5"/>
      <c r="C7" s="5"/>
      <c r="D7" s="7"/>
      <c r="E7" s="16" t="s">
        <v>5</v>
      </c>
      <c r="F7" s="16" t="s">
        <v>6</v>
      </c>
      <c r="H7" s="16" t="s">
        <v>5</v>
      </c>
      <c r="I7" s="16" t="s">
        <v>6</v>
      </c>
      <c r="K7" s="16" t="s">
        <v>5</v>
      </c>
      <c r="L7" s="16" t="s">
        <v>6</v>
      </c>
      <c r="N7" s="16" t="s">
        <v>5</v>
      </c>
      <c r="O7" s="16" t="s">
        <v>6</v>
      </c>
      <c r="P7" s="1"/>
      <c r="Q7" s="1"/>
      <c r="R7" s="1"/>
    </row>
    <row r="8" spans="1:15" ht="15.75">
      <c r="A8" s="5" t="s">
        <v>7</v>
      </c>
      <c r="B8" s="6"/>
      <c r="C8" s="6"/>
      <c r="D8" s="7"/>
      <c r="E8" s="16" t="s">
        <v>8</v>
      </c>
      <c r="F8" s="16" t="s">
        <v>9</v>
      </c>
      <c r="H8" s="16" t="s">
        <v>8</v>
      </c>
      <c r="I8" s="16" t="s">
        <v>9</v>
      </c>
      <c r="K8" s="16" t="s">
        <v>8</v>
      </c>
      <c r="L8" s="16" t="s">
        <v>9</v>
      </c>
      <c r="N8" s="16" t="s">
        <v>8</v>
      </c>
      <c r="O8" s="16" t="s">
        <v>9</v>
      </c>
    </row>
    <row r="9" spans="1:4" ht="15.75">
      <c r="A9" s="5"/>
      <c r="B9" s="5"/>
      <c r="C9" s="6"/>
      <c r="D9" s="6"/>
    </row>
    <row r="10" spans="1:15" ht="15.75">
      <c r="A10" s="5" t="s">
        <v>62</v>
      </c>
      <c r="B10" s="5"/>
      <c r="C10" s="5"/>
      <c r="D10" s="5"/>
      <c r="E10">
        <v>40</v>
      </c>
      <c r="F10">
        <v>289</v>
      </c>
      <c r="H10">
        <v>33</v>
      </c>
      <c r="I10">
        <v>248</v>
      </c>
      <c r="K10">
        <v>26</v>
      </c>
      <c r="L10">
        <v>174</v>
      </c>
      <c r="N10">
        <v>23</v>
      </c>
      <c r="O10">
        <v>178</v>
      </c>
    </row>
    <row r="11" spans="1:15" ht="15.75">
      <c r="A11" s="5" t="s">
        <v>125</v>
      </c>
      <c r="B11" s="5"/>
      <c r="C11" s="6"/>
      <c r="D11" s="6"/>
      <c r="E11" s="20" t="s">
        <v>63</v>
      </c>
      <c r="F11" s="20" t="s">
        <v>63</v>
      </c>
      <c r="H11">
        <v>1</v>
      </c>
      <c r="I11">
        <v>6</v>
      </c>
      <c r="K11">
        <v>0</v>
      </c>
      <c r="L11">
        <v>0</v>
      </c>
      <c r="N11">
        <v>0</v>
      </c>
      <c r="O11">
        <v>0</v>
      </c>
    </row>
    <row r="12" spans="1:4" ht="15.75">
      <c r="A12" s="5"/>
      <c r="B12" s="5"/>
      <c r="C12" s="6"/>
      <c r="D12" s="6"/>
    </row>
    <row r="13" spans="1:15" ht="15.75">
      <c r="A13" s="5" t="s">
        <v>10</v>
      </c>
      <c r="B13" s="5"/>
      <c r="C13" s="5"/>
      <c r="D13" s="5"/>
      <c r="E13">
        <v>36</v>
      </c>
      <c r="F13">
        <v>213</v>
      </c>
      <c r="H13">
        <v>30</v>
      </c>
      <c r="I13">
        <v>171</v>
      </c>
      <c r="K13">
        <v>30</v>
      </c>
      <c r="L13">
        <v>207</v>
      </c>
      <c r="N13">
        <v>26</v>
      </c>
      <c r="O13">
        <v>168</v>
      </c>
    </row>
    <row r="14" spans="1:4" ht="15.75">
      <c r="A14" s="5"/>
      <c r="B14" s="5"/>
      <c r="C14" s="5"/>
      <c r="D14" s="5"/>
    </row>
    <row r="15" spans="1:15" ht="15.75">
      <c r="A15" s="5" t="s">
        <v>13</v>
      </c>
      <c r="B15" s="5"/>
      <c r="C15" s="5"/>
      <c r="D15" s="5"/>
      <c r="E15">
        <v>23</v>
      </c>
      <c r="F15">
        <v>165</v>
      </c>
      <c r="H15">
        <v>25</v>
      </c>
      <c r="I15">
        <v>185</v>
      </c>
      <c r="K15">
        <v>28</v>
      </c>
      <c r="L15">
        <v>236</v>
      </c>
      <c r="N15">
        <v>20</v>
      </c>
      <c r="O15">
        <v>183</v>
      </c>
    </row>
    <row r="16" spans="1:15" ht="15.75">
      <c r="A16" s="5" t="s">
        <v>132</v>
      </c>
      <c r="B16" s="6"/>
      <c r="C16" s="5"/>
      <c r="D16" s="5"/>
      <c r="E16">
        <v>5</v>
      </c>
      <c r="F16">
        <v>15</v>
      </c>
      <c r="H16">
        <v>0</v>
      </c>
      <c r="I16">
        <v>0</v>
      </c>
      <c r="K16">
        <v>1</v>
      </c>
      <c r="L16">
        <v>3</v>
      </c>
      <c r="N16">
        <v>0</v>
      </c>
      <c r="O16">
        <v>0</v>
      </c>
    </row>
    <row r="17" spans="1:4" ht="15.75">
      <c r="A17" s="5"/>
      <c r="B17" s="5"/>
      <c r="C17" s="5"/>
      <c r="D17" s="5"/>
    </row>
    <row r="18" spans="1:15" ht="15.75">
      <c r="A18" s="5" t="s">
        <v>11</v>
      </c>
      <c r="B18" s="5"/>
      <c r="C18" s="5"/>
      <c r="D18" s="5"/>
      <c r="E18">
        <v>37</v>
      </c>
      <c r="F18">
        <v>323</v>
      </c>
      <c r="H18">
        <v>36</v>
      </c>
      <c r="I18">
        <v>315</v>
      </c>
      <c r="K18">
        <v>29</v>
      </c>
      <c r="L18">
        <v>251</v>
      </c>
      <c r="N18">
        <v>33</v>
      </c>
      <c r="O18">
        <v>264</v>
      </c>
    </row>
    <row r="19" spans="1:4" ht="15.75">
      <c r="A19" s="5"/>
      <c r="B19" s="5"/>
      <c r="C19" s="6"/>
      <c r="D19" s="6"/>
    </row>
    <row r="20" spans="1:15" ht="15.75">
      <c r="A20" s="18" t="s">
        <v>59</v>
      </c>
      <c r="B20" s="18"/>
      <c r="C20" s="18"/>
      <c r="D20" s="18"/>
      <c r="E20" s="19">
        <v>35</v>
      </c>
      <c r="F20" s="19">
        <v>252</v>
      </c>
      <c r="H20" s="19">
        <v>43</v>
      </c>
      <c r="I20" s="19">
        <v>300</v>
      </c>
      <c r="K20" s="19">
        <v>37</v>
      </c>
      <c r="L20" s="19">
        <v>231</v>
      </c>
      <c r="N20" s="19">
        <v>30</v>
      </c>
      <c r="O20" s="19">
        <v>183</v>
      </c>
    </row>
    <row r="21" spans="1:4" ht="15.75">
      <c r="A21" s="5"/>
      <c r="B21" s="5"/>
      <c r="C21" s="6"/>
      <c r="D21" s="6"/>
    </row>
    <row r="22" spans="1:15" ht="15.75">
      <c r="A22" s="5" t="s">
        <v>74</v>
      </c>
      <c r="E22">
        <v>52</v>
      </c>
      <c r="F22">
        <v>297</v>
      </c>
      <c r="H22">
        <v>42</v>
      </c>
      <c r="I22">
        <v>255</v>
      </c>
      <c r="K22">
        <v>52</v>
      </c>
      <c r="L22">
        <v>297</v>
      </c>
      <c r="N22">
        <v>64</v>
      </c>
      <c r="O22">
        <v>353</v>
      </c>
    </row>
    <row r="24" spans="1:15" ht="15.75">
      <c r="A24" s="5" t="s">
        <v>133</v>
      </c>
      <c r="B24" s="5"/>
      <c r="C24" s="5"/>
      <c r="D24" s="5"/>
      <c r="E24">
        <v>30</v>
      </c>
      <c r="F24">
        <v>213</v>
      </c>
      <c r="H24">
        <v>32</v>
      </c>
      <c r="I24">
        <v>234</v>
      </c>
      <c r="K24">
        <v>29</v>
      </c>
      <c r="L24">
        <v>225</v>
      </c>
      <c r="N24">
        <v>14</v>
      </c>
      <c r="O24">
        <v>108</v>
      </c>
    </row>
    <row r="25" spans="1:15" ht="15.75">
      <c r="A25" s="5" t="s">
        <v>131</v>
      </c>
      <c r="B25" s="5"/>
      <c r="C25" s="5"/>
      <c r="D25" s="5"/>
      <c r="E25" s="20" t="s">
        <v>63</v>
      </c>
      <c r="F25" s="20" t="s">
        <v>63</v>
      </c>
      <c r="H25" s="20" t="s">
        <v>63</v>
      </c>
      <c r="I25" s="20" t="s">
        <v>63</v>
      </c>
      <c r="K25" s="20" t="s">
        <v>63</v>
      </c>
      <c r="L25" s="20" t="s">
        <v>63</v>
      </c>
      <c r="N25">
        <v>15</v>
      </c>
      <c r="O25">
        <v>138</v>
      </c>
    </row>
    <row r="26" spans="1:4" ht="15.75">
      <c r="A26" s="5"/>
      <c r="B26" s="5"/>
      <c r="C26" s="5"/>
      <c r="D26" s="5"/>
    </row>
    <row r="27" spans="1:15" ht="15.75">
      <c r="A27" s="5" t="s">
        <v>12</v>
      </c>
      <c r="B27" s="5"/>
      <c r="C27" s="5"/>
      <c r="D27" s="5"/>
      <c r="E27">
        <v>31</v>
      </c>
      <c r="F27">
        <v>183</v>
      </c>
      <c r="H27">
        <v>41</v>
      </c>
      <c r="I27">
        <v>261</v>
      </c>
      <c r="K27">
        <v>43</v>
      </c>
      <c r="L27">
        <v>234</v>
      </c>
      <c r="N27">
        <v>41</v>
      </c>
      <c r="O27">
        <v>239</v>
      </c>
    </row>
    <row r="28" spans="1:4" ht="15.75">
      <c r="A28" s="5"/>
      <c r="B28" s="5"/>
      <c r="C28" s="5"/>
      <c r="D28" s="6"/>
    </row>
    <row r="29" spans="1:15" ht="15.75">
      <c r="A29" s="8" t="s">
        <v>16</v>
      </c>
      <c r="B29" s="5"/>
      <c r="C29" s="6"/>
      <c r="D29" s="5"/>
      <c r="E29">
        <f>SUM(E10:E27)</f>
        <v>289</v>
      </c>
      <c r="F29">
        <f>SUM(F10:F27)</f>
        <v>1950</v>
      </c>
      <c r="H29">
        <f>SUM(H10:H27)</f>
        <v>283</v>
      </c>
      <c r="I29">
        <f>SUM(I10:I27)</f>
        <v>1975</v>
      </c>
      <c r="K29">
        <f>SUM(K10:K27)</f>
        <v>275</v>
      </c>
      <c r="L29">
        <f>SUM(L10:L27)</f>
        <v>1858</v>
      </c>
      <c r="N29">
        <f>SUM(N10:N27)</f>
        <v>266</v>
      </c>
      <c r="O29">
        <f>SUM(O10:O27)</f>
        <v>1814</v>
      </c>
    </row>
    <row r="30" spans="1:4" ht="15.75">
      <c r="A30" s="8"/>
      <c r="B30" s="5"/>
      <c r="C30" s="6"/>
      <c r="D30" s="5"/>
    </row>
    <row r="31" spans="1:4" ht="15.75">
      <c r="A31" s="8"/>
      <c r="B31" s="5"/>
      <c r="C31" s="6"/>
      <c r="D31" s="5"/>
    </row>
    <row r="32" spans="1:4" ht="15.75">
      <c r="A32" s="8" t="s">
        <v>64</v>
      </c>
      <c r="B32" s="5"/>
      <c r="C32" s="6"/>
      <c r="D32" s="5"/>
    </row>
    <row r="33" spans="1:4" ht="15.75">
      <c r="A33" s="8"/>
      <c r="B33" s="5"/>
      <c r="C33" s="6"/>
      <c r="D33" s="5"/>
    </row>
    <row r="34" spans="1:15" ht="15.75">
      <c r="A34" s="8" t="s">
        <v>65</v>
      </c>
      <c r="B34" s="5"/>
      <c r="C34" s="6"/>
      <c r="D34" s="6"/>
      <c r="E34">
        <v>136</v>
      </c>
      <c r="F34">
        <v>762</v>
      </c>
      <c r="H34">
        <v>177</v>
      </c>
      <c r="I34">
        <v>961</v>
      </c>
      <c r="K34">
        <v>134</v>
      </c>
      <c r="L34">
        <v>730</v>
      </c>
      <c r="N34">
        <v>117</v>
      </c>
      <c r="O34">
        <v>615</v>
      </c>
    </row>
    <row r="35" spans="1:4" ht="15.75">
      <c r="A35" s="6"/>
      <c r="B35" s="5"/>
      <c r="C35" s="5"/>
      <c r="D35" s="5"/>
    </row>
    <row r="36" spans="1:4" ht="15.75">
      <c r="A36" s="5"/>
      <c r="B36" s="5"/>
      <c r="C36" s="5"/>
      <c r="D36" s="5"/>
    </row>
    <row r="37" spans="1:4" ht="15.75">
      <c r="A37" s="6" t="s">
        <v>55</v>
      </c>
      <c r="B37" s="5"/>
      <c r="C37" s="5"/>
      <c r="D37" s="5"/>
    </row>
    <row r="38" spans="1:4" ht="15.75">
      <c r="A38" s="5"/>
      <c r="B38" s="5"/>
      <c r="C38" s="5"/>
      <c r="D38" s="5"/>
    </row>
    <row r="39" spans="1:15" ht="15.75">
      <c r="A39" s="5" t="s">
        <v>17</v>
      </c>
      <c r="B39" s="5"/>
      <c r="C39" s="5"/>
      <c r="D39" s="5"/>
      <c r="E39">
        <v>23</v>
      </c>
      <c r="F39">
        <v>129</v>
      </c>
      <c r="H39">
        <v>25</v>
      </c>
      <c r="I39">
        <v>129</v>
      </c>
      <c r="K39">
        <v>24</v>
      </c>
      <c r="L39">
        <v>156</v>
      </c>
      <c r="N39">
        <v>20</v>
      </c>
      <c r="O39">
        <v>162</v>
      </c>
    </row>
    <row r="40" spans="1:15" ht="15.75">
      <c r="A40" s="5" t="s">
        <v>18</v>
      </c>
      <c r="B40" s="6"/>
      <c r="C40" s="6"/>
      <c r="D40" s="5"/>
      <c r="E40">
        <v>34</v>
      </c>
      <c r="F40">
        <v>204</v>
      </c>
      <c r="H40">
        <v>31</v>
      </c>
      <c r="I40">
        <v>186</v>
      </c>
      <c r="K40">
        <v>36</v>
      </c>
      <c r="L40">
        <v>216</v>
      </c>
      <c r="N40">
        <v>34</v>
      </c>
      <c r="O40">
        <v>201</v>
      </c>
    </row>
    <row r="41" spans="1:4" ht="15.75">
      <c r="A41" s="5"/>
      <c r="B41" s="6"/>
      <c r="C41" s="6"/>
      <c r="D41" s="5"/>
    </row>
    <row r="42" spans="1:15" ht="15.75">
      <c r="A42" s="5" t="s">
        <v>121</v>
      </c>
      <c r="B42" s="5"/>
      <c r="C42" s="5"/>
      <c r="D42" s="6"/>
      <c r="E42">
        <v>2</v>
      </c>
      <c r="F42">
        <v>6</v>
      </c>
      <c r="H42">
        <v>0</v>
      </c>
      <c r="I42">
        <v>0</v>
      </c>
      <c r="K42">
        <v>0</v>
      </c>
      <c r="L42">
        <v>0</v>
      </c>
      <c r="N42">
        <v>0</v>
      </c>
      <c r="O42">
        <v>0</v>
      </c>
    </row>
    <row r="43" spans="1:4" ht="15.75">
      <c r="A43" s="5"/>
      <c r="B43" s="6"/>
      <c r="C43" s="6"/>
      <c r="D43" s="5"/>
    </row>
    <row r="44" spans="1:4" ht="15.75">
      <c r="A44" s="5" t="s">
        <v>20</v>
      </c>
      <c r="B44" s="5"/>
      <c r="C44" s="5"/>
      <c r="D44" s="2"/>
    </row>
    <row r="45" spans="1:15" ht="15.75">
      <c r="A45" s="5" t="s">
        <v>21</v>
      </c>
      <c r="B45" s="5"/>
      <c r="C45" s="5"/>
      <c r="D45" s="6"/>
      <c r="E45">
        <v>8</v>
      </c>
      <c r="F45">
        <v>57</v>
      </c>
      <c r="H45">
        <v>8</v>
      </c>
      <c r="I45">
        <v>54</v>
      </c>
      <c r="K45">
        <v>6</v>
      </c>
      <c r="L45">
        <v>39</v>
      </c>
      <c r="N45">
        <v>6</v>
      </c>
      <c r="O45">
        <v>39</v>
      </c>
    </row>
    <row r="46" spans="1:15" ht="15.75">
      <c r="A46" s="5" t="s">
        <v>22</v>
      </c>
      <c r="B46" s="5"/>
      <c r="C46" s="5"/>
      <c r="D46" s="5"/>
      <c r="E46">
        <v>24</v>
      </c>
      <c r="F46">
        <v>183</v>
      </c>
      <c r="H46">
        <v>24</v>
      </c>
      <c r="I46">
        <v>156</v>
      </c>
      <c r="K46">
        <v>29</v>
      </c>
      <c r="L46">
        <v>207</v>
      </c>
      <c r="N46">
        <v>23</v>
      </c>
      <c r="O46">
        <v>168</v>
      </c>
    </row>
    <row r="47" spans="1:15" ht="15.75">
      <c r="A47" s="5" t="s">
        <v>23</v>
      </c>
      <c r="B47" s="5"/>
      <c r="C47" s="5"/>
      <c r="D47" s="6"/>
      <c r="E47">
        <v>11</v>
      </c>
      <c r="F47">
        <v>81</v>
      </c>
      <c r="H47">
        <v>13</v>
      </c>
      <c r="I47">
        <v>90</v>
      </c>
      <c r="K47">
        <v>18</v>
      </c>
      <c r="L47">
        <v>105</v>
      </c>
      <c r="N47">
        <v>8</v>
      </c>
      <c r="O47">
        <v>39</v>
      </c>
    </row>
    <row r="48" spans="1:15" ht="15.75">
      <c r="A48" s="6" t="s">
        <v>24</v>
      </c>
      <c r="B48" s="6"/>
      <c r="C48" s="6"/>
      <c r="D48" s="6"/>
      <c r="E48">
        <v>50</v>
      </c>
      <c r="F48">
        <v>309</v>
      </c>
      <c r="H48">
        <v>51</v>
      </c>
      <c r="I48">
        <v>321</v>
      </c>
      <c r="K48">
        <v>39</v>
      </c>
      <c r="L48">
        <v>258</v>
      </c>
      <c r="N48">
        <v>54</v>
      </c>
      <c r="O48">
        <v>375</v>
      </c>
    </row>
    <row r="49" spans="1:4" ht="15.75">
      <c r="A49" s="5" t="s">
        <v>112</v>
      </c>
      <c r="B49" s="5"/>
      <c r="C49" s="5"/>
      <c r="D49" s="6"/>
    </row>
    <row r="50" spans="1:15" ht="15.75">
      <c r="A50" s="5" t="s">
        <v>25</v>
      </c>
      <c r="B50" s="5"/>
      <c r="C50" s="5"/>
      <c r="D50" s="5"/>
      <c r="E50">
        <v>43</v>
      </c>
      <c r="F50">
        <v>291</v>
      </c>
      <c r="H50">
        <v>35</v>
      </c>
      <c r="I50">
        <v>225</v>
      </c>
      <c r="K50">
        <v>46</v>
      </c>
      <c r="L50">
        <v>276</v>
      </c>
      <c r="N50">
        <v>39</v>
      </c>
      <c r="O50">
        <v>246</v>
      </c>
    </row>
    <row r="51" spans="1:15" ht="15.75">
      <c r="A51" s="5" t="s">
        <v>26</v>
      </c>
      <c r="B51" s="5"/>
      <c r="C51" s="5"/>
      <c r="D51" s="5"/>
      <c r="E51">
        <v>48</v>
      </c>
      <c r="F51">
        <v>321</v>
      </c>
      <c r="H51">
        <v>49</v>
      </c>
      <c r="I51">
        <v>312</v>
      </c>
      <c r="K51">
        <v>54</v>
      </c>
      <c r="L51">
        <v>348</v>
      </c>
      <c r="N51">
        <v>54</v>
      </c>
      <c r="O51">
        <v>366</v>
      </c>
    </row>
    <row r="53" ht="15.75">
      <c r="A53" s="12">
        <v>41</v>
      </c>
    </row>
    <row r="54" spans="2:13" ht="15.75">
      <c r="B54" s="5"/>
      <c r="C54" s="5"/>
      <c r="D54" s="6"/>
      <c r="G54" s="6"/>
      <c r="J54" s="6"/>
      <c r="M54" s="6"/>
    </row>
    <row r="55" spans="1:13" ht="15.75">
      <c r="A55" s="6" t="s">
        <v>19</v>
      </c>
      <c r="B55" s="5"/>
      <c r="C55" s="5"/>
      <c r="D55" s="6"/>
      <c r="G55" s="6"/>
      <c r="J55" s="6"/>
      <c r="M55" s="6"/>
    </row>
    <row r="56" spans="1:13" ht="15.75">
      <c r="A56" s="6"/>
      <c r="B56" s="5"/>
      <c r="C56" s="5"/>
      <c r="D56" s="6"/>
      <c r="G56" s="6"/>
      <c r="J56" s="6"/>
      <c r="M56" s="6"/>
    </row>
    <row r="57" spans="1:15" ht="15.75">
      <c r="A57" s="5"/>
      <c r="B57" s="5" t="s">
        <v>2</v>
      </c>
      <c r="C57" s="5" t="s">
        <v>3</v>
      </c>
      <c r="D57" s="5"/>
      <c r="E57" s="15" t="s">
        <v>119</v>
      </c>
      <c r="F57" s="15"/>
      <c r="H57" s="15" t="s">
        <v>123</v>
      </c>
      <c r="I57" s="15"/>
      <c r="K57" s="15" t="s">
        <v>127</v>
      </c>
      <c r="L57" s="15"/>
      <c r="N57" s="15" t="s">
        <v>129</v>
      </c>
      <c r="O57" s="15"/>
    </row>
    <row r="58" spans="1:15" ht="15.75">
      <c r="A58" s="5" t="s">
        <v>4</v>
      </c>
      <c r="B58" s="5"/>
      <c r="C58" s="5"/>
      <c r="D58" s="7"/>
      <c r="E58" s="16" t="s">
        <v>5</v>
      </c>
      <c r="F58" s="16" t="s">
        <v>6</v>
      </c>
      <c r="H58" s="16" t="s">
        <v>5</v>
      </c>
      <c r="I58" s="16" t="s">
        <v>6</v>
      </c>
      <c r="K58" s="16" t="s">
        <v>5</v>
      </c>
      <c r="L58" s="16" t="s">
        <v>6</v>
      </c>
      <c r="N58" s="16" t="s">
        <v>5</v>
      </c>
      <c r="O58" s="16" t="s">
        <v>6</v>
      </c>
    </row>
    <row r="59" spans="1:15" ht="15.75">
      <c r="A59" s="5" t="s">
        <v>7</v>
      </c>
      <c r="B59" s="6"/>
      <c r="C59" s="6"/>
      <c r="D59" s="7"/>
      <c r="E59" s="16" t="s">
        <v>8</v>
      </c>
      <c r="F59" s="16" t="s">
        <v>9</v>
      </c>
      <c r="H59" s="16" t="s">
        <v>8</v>
      </c>
      <c r="I59" s="16" t="s">
        <v>9</v>
      </c>
      <c r="K59" s="16" t="s">
        <v>8</v>
      </c>
      <c r="L59" s="16" t="s">
        <v>9</v>
      </c>
      <c r="N59" s="16" t="s">
        <v>8</v>
      </c>
      <c r="O59" s="16" t="s">
        <v>9</v>
      </c>
    </row>
    <row r="60" spans="1:4" ht="15.75">
      <c r="A60" s="5"/>
      <c r="B60" s="5"/>
      <c r="C60" s="5"/>
      <c r="D60" s="6"/>
    </row>
    <row r="61" spans="1:4" ht="15.75">
      <c r="A61" s="5" t="s">
        <v>77</v>
      </c>
      <c r="B61" s="5"/>
      <c r="C61" s="5"/>
      <c r="D61" s="6"/>
    </row>
    <row r="62" spans="1:15" ht="15.75">
      <c r="A62" s="8" t="s">
        <v>113</v>
      </c>
      <c r="B62" s="3"/>
      <c r="C62" s="3"/>
      <c r="D62" s="5"/>
      <c r="E62">
        <v>2</v>
      </c>
      <c r="F62">
        <v>6</v>
      </c>
      <c r="H62">
        <v>1</v>
      </c>
      <c r="I62">
        <v>3</v>
      </c>
      <c r="K62">
        <v>0</v>
      </c>
      <c r="L62">
        <v>0</v>
      </c>
      <c r="N62">
        <v>1</v>
      </c>
      <c r="O62">
        <v>3</v>
      </c>
    </row>
    <row r="63" spans="1:15" ht="15.75">
      <c r="A63" s="6" t="s">
        <v>114</v>
      </c>
      <c r="B63" s="6"/>
      <c r="C63" s="6"/>
      <c r="D63" s="5"/>
      <c r="E63">
        <v>3</v>
      </c>
      <c r="F63">
        <v>9</v>
      </c>
      <c r="H63">
        <v>1</v>
      </c>
      <c r="I63">
        <v>3</v>
      </c>
      <c r="K63">
        <v>1</v>
      </c>
      <c r="L63">
        <v>3</v>
      </c>
      <c r="N63">
        <v>1</v>
      </c>
      <c r="O63">
        <v>3</v>
      </c>
    </row>
    <row r="64" spans="1:15" ht="15.75">
      <c r="A64" s="6" t="s">
        <v>67</v>
      </c>
      <c r="B64" s="6"/>
      <c r="C64" s="6"/>
      <c r="D64" s="17"/>
      <c r="E64">
        <v>81</v>
      </c>
      <c r="F64">
        <v>261</v>
      </c>
      <c r="H64">
        <v>72</v>
      </c>
      <c r="I64">
        <v>246</v>
      </c>
      <c r="K64">
        <v>70</v>
      </c>
      <c r="L64">
        <v>231</v>
      </c>
      <c r="N64">
        <v>69</v>
      </c>
      <c r="O64">
        <v>237</v>
      </c>
    </row>
    <row r="65" spans="1:4" ht="15.75">
      <c r="A65" s="6" t="s">
        <v>28</v>
      </c>
      <c r="B65" s="6"/>
      <c r="C65" s="6"/>
      <c r="D65" s="5"/>
    </row>
    <row r="66" spans="1:15" ht="15.75">
      <c r="A66" s="6" t="s">
        <v>29</v>
      </c>
      <c r="B66" s="6"/>
      <c r="C66" s="6"/>
      <c r="D66" s="5"/>
      <c r="E66">
        <v>9</v>
      </c>
      <c r="F66">
        <v>34</v>
      </c>
      <c r="H66">
        <v>6</v>
      </c>
      <c r="I66">
        <v>23</v>
      </c>
      <c r="K66">
        <v>6</v>
      </c>
      <c r="L66">
        <v>25</v>
      </c>
      <c r="N66">
        <v>9</v>
      </c>
      <c r="O66">
        <v>52</v>
      </c>
    </row>
    <row r="67" spans="1:15" ht="15.75">
      <c r="A67" s="6" t="s">
        <v>30</v>
      </c>
      <c r="B67" s="6"/>
      <c r="C67" s="6"/>
      <c r="D67" s="5"/>
      <c r="E67">
        <v>37</v>
      </c>
      <c r="F67">
        <v>183</v>
      </c>
      <c r="H67">
        <v>45</v>
      </c>
      <c r="I67">
        <v>274</v>
      </c>
      <c r="K67">
        <v>54</v>
      </c>
      <c r="L67">
        <v>275</v>
      </c>
      <c r="N67">
        <v>59</v>
      </c>
      <c r="O67">
        <v>320</v>
      </c>
    </row>
    <row r="68" spans="1:15" ht="15.75">
      <c r="A68" s="6" t="s">
        <v>122</v>
      </c>
      <c r="B68" s="6"/>
      <c r="C68" s="6"/>
      <c r="D68" s="5"/>
      <c r="E68">
        <v>9</v>
      </c>
      <c r="F68">
        <v>38</v>
      </c>
      <c r="H68">
        <v>12</v>
      </c>
      <c r="I68">
        <v>61</v>
      </c>
      <c r="K68">
        <v>11</v>
      </c>
      <c r="L68">
        <v>55</v>
      </c>
      <c r="N68">
        <v>12</v>
      </c>
      <c r="O68">
        <v>56</v>
      </c>
    </row>
    <row r="69" spans="1:15" ht="15.75">
      <c r="A69" s="6" t="s">
        <v>31</v>
      </c>
      <c r="B69" s="6"/>
      <c r="C69" s="6"/>
      <c r="D69" s="6"/>
      <c r="E69">
        <v>5</v>
      </c>
      <c r="F69">
        <v>24</v>
      </c>
      <c r="H69">
        <v>4</v>
      </c>
      <c r="I69">
        <v>20</v>
      </c>
      <c r="K69">
        <v>3</v>
      </c>
      <c r="L69">
        <v>16</v>
      </c>
      <c r="N69">
        <v>2</v>
      </c>
      <c r="O69">
        <v>10</v>
      </c>
    </row>
    <row r="70" spans="1:4" ht="15.75">
      <c r="A70" s="6"/>
      <c r="B70" s="6"/>
      <c r="C70" s="6"/>
      <c r="D70" s="17"/>
    </row>
    <row r="71" spans="1:15" ht="15.75">
      <c r="A71" s="5" t="s">
        <v>66</v>
      </c>
      <c r="B71" s="5"/>
      <c r="C71" s="5"/>
      <c r="D71" s="6"/>
      <c r="E71">
        <v>82</v>
      </c>
      <c r="F71">
        <v>354</v>
      </c>
      <c r="H71">
        <v>98</v>
      </c>
      <c r="I71">
        <v>390</v>
      </c>
      <c r="K71">
        <v>129</v>
      </c>
      <c r="L71">
        <v>570</v>
      </c>
      <c r="N71">
        <v>116</v>
      </c>
      <c r="O71">
        <v>516</v>
      </c>
    </row>
    <row r="72" spans="1:15" ht="15.75">
      <c r="A72" s="6" t="s">
        <v>78</v>
      </c>
      <c r="B72" s="6"/>
      <c r="C72" s="6"/>
      <c r="D72" s="5"/>
      <c r="E72">
        <v>1</v>
      </c>
      <c r="F72">
        <v>3</v>
      </c>
      <c r="H72">
        <v>0</v>
      </c>
      <c r="I72">
        <v>0</v>
      </c>
      <c r="K72">
        <v>0</v>
      </c>
      <c r="L72">
        <v>0</v>
      </c>
      <c r="N72">
        <v>0</v>
      </c>
      <c r="O72">
        <v>0</v>
      </c>
    </row>
    <row r="73" spans="1:15" ht="15.75">
      <c r="A73" s="6" t="s">
        <v>115</v>
      </c>
      <c r="B73" s="6"/>
      <c r="C73" s="6"/>
      <c r="D73" s="6"/>
      <c r="E73">
        <v>1</v>
      </c>
      <c r="F73">
        <v>6</v>
      </c>
      <c r="H73">
        <v>0</v>
      </c>
      <c r="I73">
        <v>0</v>
      </c>
      <c r="K73">
        <v>0</v>
      </c>
      <c r="L73">
        <v>0</v>
      </c>
      <c r="N73">
        <v>0</v>
      </c>
      <c r="O73">
        <v>0</v>
      </c>
    </row>
    <row r="74" spans="1:15" ht="15.75">
      <c r="A74" s="6" t="s">
        <v>27</v>
      </c>
      <c r="B74" s="6"/>
      <c r="C74" s="6"/>
      <c r="D74" s="6"/>
      <c r="E74">
        <v>76</v>
      </c>
      <c r="F74">
        <v>246</v>
      </c>
      <c r="H74">
        <v>68</v>
      </c>
      <c r="I74">
        <v>234</v>
      </c>
      <c r="K74">
        <v>87</v>
      </c>
      <c r="L74">
        <v>291</v>
      </c>
      <c r="N74">
        <v>69</v>
      </c>
      <c r="O74">
        <v>231</v>
      </c>
    </row>
    <row r="75" spans="1:4" ht="15.75">
      <c r="A75" s="6"/>
      <c r="B75" s="6"/>
      <c r="C75" s="6"/>
      <c r="D75" s="6"/>
    </row>
    <row r="76" spans="1:15" ht="15.75">
      <c r="A76" s="6" t="s">
        <v>117</v>
      </c>
      <c r="B76" s="6"/>
      <c r="C76" s="6"/>
      <c r="D76" s="6"/>
      <c r="E76">
        <v>35</v>
      </c>
      <c r="F76">
        <v>288</v>
      </c>
      <c r="H76">
        <v>40</v>
      </c>
      <c r="I76">
        <v>324</v>
      </c>
      <c r="K76">
        <v>48</v>
      </c>
      <c r="L76">
        <v>447</v>
      </c>
      <c r="N76">
        <v>52</v>
      </c>
      <c r="O76">
        <v>501</v>
      </c>
    </row>
    <row r="77" spans="1:4" ht="15.75">
      <c r="A77" s="6"/>
      <c r="B77" s="6"/>
      <c r="C77" s="6"/>
      <c r="D77" s="6"/>
    </row>
    <row r="78" spans="1:4" ht="15.75">
      <c r="A78" s="6" t="s">
        <v>76</v>
      </c>
      <c r="B78" s="6"/>
      <c r="C78" s="6"/>
      <c r="D78" s="5"/>
    </row>
    <row r="79" spans="1:15" ht="15.75">
      <c r="A79" s="6" t="s">
        <v>32</v>
      </c>
      <c r="B79" s="6"/>
      <c r="C79" s="6"/>
      <c r="D79" s="5"/>
      <c r="E79">
        <v>1</v>
      </c>
      <c r="F79">
        <v>3</v>
      </c>
      <c r="H79">
        <v>0</v>
      </c>
      <c r="I79">
        <v>0</v>
      </c>
      <c r="K79">
        <v>2</v>
      </c>
      <c r="L79">
        <v>6</v>
      </c>
      <c r="N79">
        <v>1</v>
      </c>
      <c r="O79">
        <v>3</v>
      </c>
    </row>
    <row r="80" spans="1:15" ht="15.75">
      <c r="A80" s="6" t="s">
        <v>126</v>
      </c>
      <c r="B80" s="6"/>
      <c r="C80" s="6"/>
      <c r="D80" s="5"/>
      <c r="E80" s="20" t="s">
        <v>63</v>
      </c>
      <c r="F80" s="20" t="s">
        <v>63</v>
      </c>
      <c r="H80">
        <v>1</v>
      </c>
      <c r="I80">
        <v>6</v>
      </c>
      <c r="K80">
        <v>0</v>
      </c>
      <c r="L80">
        <v>0</v>
      </c>
      <c r="N80">
        <v>0</v>
      </c>
      <c r="O80">
        <v>0</v>
      </c>
    </row>
    <row r="81" spans="1:15" ht="15.75">
      <c r="A81" s="6" t="s">
        <v>33</v>
      </c>
      <c r="B81" s="6"/>
      <c r="C81" s="6"/>
      <c r="D81" s="5"/>
      <c r="E81">
        <v>0</v>
      </c>
      <c r="F81">
        <v>0</v>
      </c>
      <c r="H81">
        <v>1</v>
      </c>
      <c r="I81">
        <v>3</v>
      </c>
      <c r="K81">
        <v>0</v>
      </c>
      <c r="L81">
        <v>0</v>
      </c>
      <c r="N81">
        <v>0</v>
      </c>
      <c r="O81">
        <v>0</v>
      </c>
    </row>
    <row r="82" spans="1:15" ht="15.75">
      <c r="A82" s="6" t="s">
        <v>75</v>
      </c>
      <c r="B82" s="6"/>
      <c r="C82" s="6"/>
      <c r="D82" s="5"/>
      <c r="E82">
        <v>1</v>
      </c>
      <c r="F82">
        <v>3</v>
      </c>
      <c r="H82">
        <v>0</v>
      </c>
      <c r="I82">
        <v>0</v>
      </c>
      <c r="K82">
        <v>0</v>
      </c>
      <c r="L82">
        <v>0</v>
      </c>
      <c r="N82">
        <v>0</v>
      </c>
      <c r="O82">
        <v>0</v>
      </c>
    </row>
    <row r="83" spans="1:15" ht="15.75">
      <c r="A83" s="6" t="s">
        <v>15</v>
      </c>
      <c r="B83" s="6"/>
      <c r="C83" s="6"/>
      <c r="D83" s="5"/>
      <c r="E83">
        <v>1</v>
      </c>
      <c r="F83">
        <v>6</v>
      </c>
      <c r="H83">
        <v>0</v>
      </c>
      <c r="I83">
        <v>0</v>
      </c>
      <c r="K83">
        <v>0</v>
      </c>
      <c r="L83">
        <v>0</v>
      </c>
      <c r="N83">
        <v>0</v>
      </c>
      <c r="O83">
        <v>0</v>
      </c>
    </row>
    <row r="84" spans="1:15" ht="15.75">
      <c r="A84" s="6" t="s">
        <v>81</v>
      </c>
      <c r="B84" s="6"/>
      <c r="C84" s="6"/>
      <c r="D84" s="5"/>
      <c r="E84">
        <v>2</v>
      </c>
      <c r="F84">
        <v>6</v>
      </c>
      <c r="H84">
        <v>7</v>
      </c>
      <c r="I84">
        <v>24</v>
      </c>
      <c r="K84">
        <v>8</v>
      </c>
      <c r="L84">
        <v>27</v>
      </c>
      <c r="N84">
        <v>5</v>
      </c>
      <c r="O84">
        <v>15</v>
      </c>
    </row>
    <row r="85" spans="1:15" ht="15.75">
      <c r="A85" s="5" t="s">
        <v>34</v>
      </c>
      <c r="B85" s="5"/>
      <c r="C85" s="5"/>
      <c r="D85" s="5"/>
      <c r="E85">
        <v>3</v>
      </c>
      <c r="F85">
        <v>12</v>
      </c>
      <c r="H85">
        <v>2</v>
      </c>
      <c r="I85">
        <v>9</v>
      </c>
      <c r="K85">
        <v>2</v>
      </c>
      <c r="L85">
        <v>6</v>
      </c>
      <c r="N85">
        <v>3</v>
      </c>
      <c r="O85">
        <v>9</v>
      </c>
    </row>
    <row r="86" spans="1:15" ht="15.75">
      <c r="A86" s="6" t="s">
        <v>68</v>
      </c>
      <c r="B86" s="6"/>
      <c r="C86" s="6"/>
      <c r="D86" s="7"/>
      <c r="E86">
        <v>22</v>
      </c>
      <c r="F86">
        <v>78</v>
      </c>
      <c r="H86">
        <v>34</v>
      </c>
      <c r="I86">
        <v>120</v>
      </c>
      <c r="K86">
        <v>32</v>
      </c>
      <c r="L86">
        <v>114</v>
      </c>
      <c r="N86">
        <v>34</v>
      </c>
      <c r="O86">
        <v>114</v>
      </c>
    </row>
    <row r="87" spans="1:15" ht="15.75">
      <c r="A87" s="6" t="s">
        <v>35</v>
      </c>
      <c r="B87" s="6"/>
      <c r="C87" s="6"/>
      <c r="D87" s="5"/>
      <c r="E87">
        <v>14</v>
      </c>
      <c r="F87">
        <v>51</v>
      </c>
      <c r="H87">
        <v>16</v>
      </c>
      <c r="I87">
        <v>51</v>
      </c>
      <c r="K87">
        <v>8</v>
      </c>
      <c r="L87">
        <v>27</v>
      </c>
      <c r="N87">
        <v>10</v>
      </c>
      <c r="O87">
        <v>30</v>
      </c>
    </row>
    <row r="88" spans="1:15" ht="15.75">
      <c r="A88" s="6" t="s">
        <v>36</v>
      </c>
      <c r="B88" s="6"/>
      <c r="C88" s="6"/>
      <c r="D88" s="5"/>
      <c r="E88">
        <v>13</v>
      </c>
      <c r="F88">
        <v>42</v>
      </c>
      <c r="H88">
        <v>18</v>
      </c>
      <c r="I88">
        <v>57</v>
      </c>
      <c r="K88">
        <v>18</v>
      </c>
      <c r="L88">
        <v>57</v>
      </c>
      <c r="N88">
        <v>23</v>
      </c>
      <c r="O88">
        <v>69</v>
      </c>
    </row>
    <row r="89" spans="1:4" ht="15.75">
      <c r="A89" s="6"/>
      <c r="B89" s="6"/>
      <c r="C89" s="6"/>
      <c r="D89" s="6"/>
    </row>
    <row r="90" spans="1:15" ht="15.75">
      <c r="A90" s="5" t="s">
        <v>16</v>
      </c>
      <c r="B90" s="6"/>
      <c r="C90" s="6"/>
      <c r="D90" s="5"/>
      <c r="E90">
        <f>SUM(E39:E51,E61:E88)</f>
        <v>641</v>
      </c>
      <c r="F90">
        <f>SUM(F39:F51,F61:F88)</f>
        <v>3234</v>
      </c>
      <c r="H90">
        <f>SUM(H39:H51,H61:H88)</f>
        <v>662</v>
      </c>
      <c r="I90">
        <f>SUM(I39:I51,I61:I88)</f>
        <v>3321</v>
      </c>
      <c r="K90">
        <f>SUM(K39:K51,K61:K88)</f>
        <v>731</v>
      </c>
      <c r="L90">
        <f>SUM(L39:L51,L61:L88)</f>
        <v>3755</v>
      </c>
      <c r="N90">
        <f>SUM(N39:N51,N61:N88)</f>
        <v>704</v>
      </c>
      <c r="O90">
        <f>SUM(O39:O51,O61:O88)</f>
        <v>3765</v>
      </c>
    </row>
    <row r="91" spans="1:5" ht="15.75">
      <c r="A91" s="5"/>
      <c r="B91" s="6"/>
      <c r="C91" s="6"/>
      <c r="E91" s="6"/>
    </row>
    <row r="92" spans="1:15" ht="15.75">
      <c r="A92" s="6" t="s">
        <v>37</v>
      </c>
      <c r="B92" s="6"/>
      <c r="C92" s="6"/>
      <c r="D92" s="6"/>
      <c r="E92">
        <v>78</v>
      </c>
      <c r="F92">
        <v>294</v>
      </c>
      <c r="H92">
        <v>87</v>
      </c>
      <c r="I92">
        <v>317</v>
      </c>
      <c r="K92">
        <v>171</v>
      </c>
      <c r="L92">
        <v>590</v>
      </c>
      <c r="N92">
        <v>96</v>
      </c>
      <c r="O92">
        <v>328</v>
      </c>
    </row>
    <row r="93" spans="1:4" ht="15.75">
      <c r="A93" s="6"/>
      <c r="B93" s="6"/>
      <c r="C93" s="6"/>
      <c r="D93" s="6"/>
    </row>
    <row r="94" spans="1:15" ht="15.75">
      <c r="A94" s="5" t="s">
        <v>38</v>
      </c>
      <c r="B94" s="6"/>
      <c r="C94" s="6"/>
      <c r="D94" s="22"/>
      <c r="E94" s="13">
        <f>SUM(E29+E34+E90+E92)</f>
        <v>1144</v>
      </c>
      <c r="F94" s="13">
        <f>SUM(F29+F34+F90+F92)</f>
        <v>6240</v>
      </c>
      <c r="H94" s="13">
        <f>SUM(H29+H34+H90+H92)</f>
        <v>1209</v>
      </c>
      <c r="I94" s="13">
        <f>SUM(I29+I34+I90+I92)</f>
        <v>6574</v>
      </c>
      <c r="K94" s="13">
        <f>SUM(K29+K34+K90+K92)</f>
        <v>1311</v>
      </c>
      <c r="L94" s="13">
        <f>SUM(L29+L34+L90+L92)</f>
        <v>6933</v>
      </c>
      <c r="N94" s="13">
        <f>SUM(N29+N34+N90+N92)</f>
        <v>1183</v>
      </c>
      <c r="O94" s="13">
        <f>SUM(O29+O34+O90+O92)</f>
        <v>6522</v>
      </c>
    </row>
    <row r="96" spans="1:15" ht="15.75">
      <c r="A96" t="s">
        <v>39</v>
      </c>
      <c r="F96" s="11">
        <f>SUM(F94/12)</f>
        <v>520</v>
      </c>
      <c r="I96" s="11">
        <f>SUM(I94/12)</f>
        <v>547.8333333333334</v>
      </c>
      <c r="L96" s="11">
        <f>SUM(L94/12)</f>
        <v>577.75</v>
      </c>
      <c r="O96" s="11">
        <f>SUM(O94/12)</f>
        <v>543.5</v>
      </c>
    </row>
    <row r="97" spans="6:15" ht="15.75">
      <c r="F97" s="11"/>
      <c r="I97" s="11"/>
      <c r="L97" s="11"/>
      <c r="O97" s="11"/>
    </row>
    <row r="98" spans="6:15" ht="15.75">
      <c r="F98" s="11"/>
      <c r="I98" s="11"/>
      <c r="L98" s="11"/>
      <c r="O98" s="11"/>
    </row>
    <row r="99" spans="6:15" ht="15.75">
      <c r="F99" s="11"/>
      <c r="I99" s="11"/>
      <c r="L99" s="11"/>
      <c r="O99" s="11"/>
    </row>
    <row r="100" spans="6:15" ht="15.75">
      <c r="F100" s="11"/>
      <c r="I100" s="11"/>
      <c r="L100" s="11"/>
      <c r="O100" s="11"/>
    </row>
    <row r="101" spans="6:15" ht="15.75">
      <c r="F101" s="11"/>
      <c r="I101" s="11"/>
      <c r="L101" s="11"/>
      <c r="O101" s="11"/>
    </row>
    <row r="102" spans="6:15" ht="15.75">
      <c r="F102" s="11"/>
      <c r="I102" s="11"/>
      <c r="L102" s="11"/>
      <c r="O102" s="11"/>
    </row>
    <row r="103" spans="6:15" ht="15.75">
      <c r="F103" s="11"/>
      <c r="I103" s="11"/>
      <c r="L103" s="11"/>
      <c r="O103" s="11"/>
    </row>
    <row r="104" spans="6:15" ht="15.75">
      <c r="F104" s="11"/>
      <c r="I104" s="11"/>
      <c r="L104" s="11"/>
      <c r="O104" s="11"/>
    </row>
    <row r="105" spans="6:15" ht="15.75">
      <c r="F105" s="11"/>
      <c r="I105" s="11"/>
      <c r="L105" s="11"/>
      <c r="O105" s="11"/>
    </row>
    <row r="106" spans="6:15" ht="15.75">
      <c r="F106" s="11"/>
      <c r="I106" s="11"/>
      <c r="L106" s="11"/>
      <c r="O106" s="11"/>
    </row>
    <row r="108" ht="15.75">
      <c r="A108" t="s">
        <v>110</v>
      </c>
    </row>
    <row r="111" spans="1:14" ht="15.75">
      <c r="A111" t="s">
        <v>71</v>
      </c>
      <c r="E111">
        <f>SUM(E20)</f>
        <v>35</v>
      </c>
      <c r="H111">
        <f>SUM(H20)</f>
        <v>43</v>
      </c>
      <c r="K111">
        <f>SUM(K20)</f>
        <v>37</v>
      </c>
      <c r="N111">
        <f>SUM(N20)</f>
        <v>30</v>
      </c>
    </row>
    <row r="112" spans="1:14" ht="15.75">
      <c r="A112" t="s">
        <v>44</v>
      </c>
      <c r="D112" s="16"/>
      <c r="E112">
        <f>SUM(E34)</f>
        <v>136</v>
      </c>
      <c r="H112">
        <f>SUM(H34)</f>
        <v>177</v>
      </c>
      <c r="K112">
        <f>SUM(K34)</f>
        <v>134</v>
      </c>
      <c r="N112">
        <f>SUM(N34)</f>
        <v>117</v>
      </c>
    </row>
    <row r="113" spans="1:14" ht="15.75">
      <c r="A113" t="s">
        <v>60</v>
      </c>
      <c r="E113">
        <f>SUM(E11+E50+E51+E71+E62+E63+E64+E72+E73+E74+E66+E67+E68+E69)</f>
        <v>397</v>
      </c>
      <c r="H113">
        <f>SUM(H11+H50+H51+H71+H62+H63+H64+H72+H73+H74+H66+H67+H68+H69)</f>
        <v>392</v>
      </c>
      <c r="K113">
        <f>SUM(K11+K50+K51+K71+K62+K63+K64+K72+K73+K74+K66+K67+K68+K69)</f>
        <v>461</v>
      </c>
      <c r="N113">
        <f>SUM(N11+N50+N51+N71+N62+N63+N64+N72+N73+N74+N66+N67+N68+N69)</f>
        <v>431</v>
      </c>
    </row>
    <row r="114" spans="1:14" ht="15.75">
      <c r="A114" t="s">
        <v>43</v>
      </c>
      <c r="E114">
        <f>SUM(E27)</f>
        <v>31</v>
      </c>
      <c r="H114">
        <f>SUM(H27)</f>
        <v>41</v>
      </c>
      <c r="K114">
        <f>SUM(K27)</f>
        <v>43</v>
      </c>
      <c r="N114">
        <f>SUM(N27)</f>
        <v>41</v>
      </c>
    </row>
    <row r="115" spans="1:14" ht="15.75">
      <c r="A115" t="s">
        <v>70</v>
      </c>
      <c r="E115">
        <f>SUM(E10,E13,E15,E16,E18,E22,E24,E39,E40,E42,E45:E48)</f>
        <v>375</v>
      </c>
      <c r="H115">
        <f>SUM(H10,H13,H15,H16,H18,H22,H24,H39,H40,H42,H45:H48)</f>
        <v>350</v>
      </c>
      <c r="K115">
        <f>SUM(K10,K13,K15,K16,K18,K22,K24,K40,K39,K42,K45:K48)</f>
        <v>347</v>
      </c>
      <c r="N115">
        <f>SUM(N10,N13,N15,N16,N18,N22,N24:N25,N40,N39,N42,N45:N48)</f>
        <v>340</v>
      </c>
    </row>
    <row r="116" spans="1:14" ht="15.75">
      <c r="A116" t="s">
        <v>118</v>
      </c>
      <c r="E116">
        <f>SUM(E76)</f>
        <v>35</v>
      </c>
      <c r="H116">
        <f>SUM(H76)</f>
        <v>40</v>
      </c>
      <c r="K116">
        <f>SUM(K76)</f>
        <v>48</v>
      </c>
      <c r="N116">
        <f>SUM(N76)</f>
        <v>52</v>
      </c>
    </row>
    <row r="117" spans="1:14" ht="15.75">
      <c r="A117" t="s">
        <v>56</v>
      </c>
      <c r="E117">
        <f>SUM(E79:E81,E82:E85,E87:E88)</f>
        <v>35</v>
      </c>
      <c r="H117">
        <f>SUM(H79:H81,H82:H85,H87:H88)</f>
        <v>45</v>
      </c>
      <c r="K117">
        <f>SUM(K79:K81,K82:K85,K87:K88)</f>
        <v>38</v>
      </c>
      <c r="N117">
        <f>SUM(N79:N81,N82:N85,N87:N88)</f>
        <v>42</v>
      </c>
    </row>
    <row r="118" spans="1:14" ht="15.75">
      <c r="A118" t="s">
        <v>69</v>
      </c>
      <c r="E118">
        <f>SUM(E86)</f>
        <v>22</v>
      </c>
      <c r="H118">
        <f>SUM(H86)</f>
        <v>34</v>
      </c>
      <c r="K118">
        <f>SUM(K86)</f>
        <v>32</v>
      </c>
      <c r="N118">
        <f>SUM(N86)</f>
        <v>34</v>
      </c>
    </row>
    <row r="119" ht="15.75">
      <c r="A119" t="s">
        <v>57</v>
      </c>
    </row>
    <row r="120" spans="1:14" ht="15.75">
      <c r="A120" t="s">
        <v>72</v>
      </c>
      <c r="E120">
        <f>SUM(E92)</f>
        <v>78</v>
      </c>
      <c r="H120">
        <f>SUM(H92)</f>
        <v>87</v>
      </c>
      <c r="K120">
        <f>SUM(K92)</f>
        <v>171</v>
      </c>
      <c r="N120">
        <f>SUM(N92)</f>
        <v>96</v>
      </c>
    </row>
    <row r="122" spans="1:14" ht="15.75">
      <c r="A122" t="s">
        <v>52</v>
      </c>
      <c r="E122">
        <f>SUM(E111:E120)</f>
        <v>1144</v>
      </c>
      <c r="H122">
        <f>SUM(H111:H120)</f>
        <v>1209</v>
      </c>
      <c r="K122">
        <f>SUM(K111:K120)</f>
        <v>1311</v>
      </c>
      <c r="N122">
        <f>SUM(N111:N120)</f>
        <v>1183</v>
      </c>
    </row>
  </sheetData>
  <sheetProtection/>
  <printOptions/>
  <pageMargins left="0.57" right="0.5" top="0.5" bottom="0.25" header="0" footer="0"/>
  <pageSetup horizontalDpi="300" verticalDpi="300" orientation="portrait" scale="76" r:id="rId1"/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view="pageBreakPreview" zoomScaleNormal="75" zoomScaleSheetLayoutView="100" zoomScalePageLayoutView="0" workbookViewId="0" topLeftCell="A1">
      <selection activeCell="B56" sqref="B56"/>
    </sheetView>
  </sheetViews>
  <sheetFormatPr defaultColWidth="8.00390625" defaultRowHeight="15.75"/>
  <cols>
    <col min="1" max="1" width="10.75390625" style="24" customWidth="1"/>
    <col min="2" max="3" width="10.00390625" style="24" customWidth="1"/>
    <col min="4" max="4" width="9.375" style="24" customWidth="1"/>
    <col min="5" max="5" width="9.625" style="24" customWidth="1"/>
    <col min="6" max="6" width="9.125" style="24" customWidth="1"/>
    <col min="7" max="7" width="2.25390625" style="24" customWidth="1"/>
    <col min="8" max="8" width="8.625" style="24" customWidth="1"/>
    <col min="9" max="9" width="11.25390625" style="24" customWidth="1"/>
    <col min="10" max="10" width="6.625" style="25" customWidth="1"/>
    <col min="11" max="11" width="7.25390625" style="25" customWidth="1"/>
    <col min="12" max="12" width="5.50390625" style="25" customWidth="1"/>
    <col min="13" max="13" width="6.50390625" style="25" customWidth="1"/>
    <col min="14" max="14" width="10.00390625" style="26" customWidth="1"/>
    <col min="15" max="15" width="9.50390625" style="26" bestFit="1" customWidth="1"/>
    <col min="16" max="17" width="10.25390625" style="27" customWidth="1"/>
    <col min="18" max="18" width="14.50390625" style="28" customWidth="1"/>
    <col min="19" max="19" width="8.125" style="29" bestFit="1" customWidth="1"/>
    <col min="20" max="16384" width="8.00390625" style="29" customWidth="1"/>
  </cols>
  <sheetData>
    <row r="1" ht="15.75">
      <c r="A1" s="23">
        <v>84</v>
      </c>
    </row>
    <row r="2" spans="1:12" ht="15.75">
      <c r="A2" s="30" t="s">
        <v>82</v>
      </c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</row>
    <row r="37" spans="2:3" ht="15.75">
      <c r="B37" s="32"/>
      <c r="C37" s="32"/>
    </row>
    <row r="38" spans="1:20" s="32" customFormat="1" ht="15.75">
      <c r="A38" s="33"/>
      <c r="B38" s="33"/>
      <c r="C38" s="33"/>
      <c r="D38" s="33"/>
      <c r="E38" s="33"/>
      <c r="F38" s="33"/>
      <c r="G38" s="33"/>
      <c r="H38" s="33"/>
      <c r="I38" s="34" t="s">
        <v>83</v>
      </c>
      <c r="J38" s="35"/>
      <c r="K38" s="35"/>
      <c r="L38" s="36"/>
      <c r="M38" s="36"/>
      <c r="N38" s="37"/>
      <c r="O38" s="37"/>
      <c r="P38" s="38"/>
      <c r="Q38" s="38"/>
      <c r="R38" s="35" t="s">
        <v>84</v>
      </c>
      <c r="S38" s="33"/>
      <c r="T38" s="33"/>
    </row>
    <row r="39" spans="1:20" s="32" customFormat="1" ht="15.75">
      <c r="A39" s="33"/>
      <c r="B39" s="33"/>
      <c r="C39" s="33"/>
      <c r="D39" s="33"/>
      <c r="E39" s="33"/>
      <c r="F39" s="33"/>
      <c r="G39" s="33"/>
      <c r="H39" s="34" t="s">
        <v>40</v>
      </c>
      <c r="I39" s="34" t="s">
        <v>85</v>
      </c>
      <c r="J39" s="35"/>
      <c r="K39" s="35"/>
      <c r="L39" s="36"/>
      <c r="M39" s="36"/>
      <c r="N39" s="33"/>
      <c r="O39" s="37"/>
      <c r="P39" s="38"/>
      <c r="Q39" s="38"/>
      <c r="R39" s="39" t="s">
        <v>41</v>
      </c>
      <c r="S39" s="33"/>
      <c r="T39" s="33"/>
    </row>
    <row r="40" spans="1:20" ht="15.75">
      <c r="A40" s="34"/>
      <c r="B40" s="34" t="s">
        <v>42</v>
      </c>
      <c r="C40" s="34"/>
      <c r="D40" s="34" t="s">
        <v>43</v>
      </c>
      <c r="E40" s="34" t="s">
        <v>45</v>
      </c>
      <c r="F40" s="34" t="s">
        <v>118</v>
      </c>
      <c r="G40" s="34"/>
      <c r="H40" s="34" t="s">
        <v>86</v>
      </c>
      <c r="I40" s="34" t="s">
        <v>87</v>
      </c>
      <c r="J40" s="36" t="s">
        <v>88</v>
      </c>
      <c r="K40" s="36" t="s">
        <v>46</v>
      </c>
      <c r="L40" s="36"/>
      <c r="M40" s="36"/>
      <c r="N40" s="37" t="s">
        <v>42</v>
      </c>
      <c r="O40" s="37" t="s">
        <v>43</v>
      </c>
      <c r="P40" s="37" t="s">
        <v>45</v>
      </c>
      <c r="Q40" s="37" t="s">
        <v>118</v>
      </c>
      <c r="R40" s="39" t="s">
        <v>89</v>
      </c>
      <c r="S40" s="46" t="s">
        <v>53</v>
      </c>
      <c r="T40" s="40"/>
    </row>
    <row r="41" spans="1:20" ht="15.75">
      <c r="A41" s="34" t="s">
        <v>47</v>
      </c>
      <c r="B41" s="34" t="s">
        <v>48</v>
      </c>
      <c r="C41" s="34" t="s">
        <v>44</v>
      </c>
      <c r="D41" s="34" t="s">
        <v>48</v>
      </c>
      <c r="E41" s="34" t="s">
        <v>48</v>
      </c>
      <c r="F41" s="34" t="s">
        <v>48</v>
      </c>
      <c r="G41" s="34"/>
      <c r="H41" s="34" t="s">
        <v>49</v>
      </c>
      <c r="I41" s="34" t="s">
        <v>90</v>
      </c>
      <c r="J41" s="36" t="s">
        <v>50</v>
      </c>
      <c r="K41" s="36" t="s">
        <v>51</v>
      </c>
      <c r="L41" s="36" t="s">
        <v>52</v>
      </c>
      <c r="M41" s="36"/>
      <c r="N41" s="37" t="s">
        <v>48</v>
      </c>
      <c r="O41" s="37" t="s">
        <v>48</v>
      </c>
      <c r="P41" s="37" t="s">
        <v>48</v>
      </c>
      <c r="Q41" s="37" t="s">
        <v>48</v>
      </c>
      <c r="R41" s="39" t="s">
        <v>14</v>
      </c>
      <c r="S41" s="36"/>
      <c r="T41" s="40"/>
    </row>
    <row r="43" spans="1:19" ht="15.75">
      <c r="A43" s="34" t="s">
        <v>54</v>
      </c>
      <c r="B43" s="34">
        <v>418</v>
      </c>
      <c r="C43" s="34" t="s">
        <v>91</v>
      </c>
      <c r="D43" s="34">
        <v>53</v>
      </c>
      <c r="E43" s="34">
        <v>356</v>
      </c>
      <c r="F43" s="34" t="s">
        <v>91</v>
      </c>
      <c r="G43" s="34"/>
      <c r="H43" s="34">
        <v>25</v>
      </c>
      <c r="I43" s="34">
        <v>16</v>
      </c>
      <c r="J43" s="36">
        <v>133</v>
      </c>
      <c r="K43" s="36">
        <v>0</v>
      </c>
      <c r="L43" s="47">
        <f aca="true" t="shared" si="0" ref="L43:L51">SUM(B43:K43)</f>
        <v>1001</v>
      </c>
      <c r="M43" s="34" t="s">
        <v>54</v>
      </c>
      <c r="N43" s="26">
        <f aca="true" t="shared" si="1" ref="N43:N51">B43/L43*100</f>
        <v>41.75824175824176</v>
      </c>
      <c r="O43" s="26">
        <f aca="true" t="shared" si="2" ref="O43:O51">D43/L43*100</f>
        <v>5.294705294705294</v>
      </c>
      <c r="P43" s="26">
        <f aca="true" t="shared" si="3" ref="P43:P51">E43/L43*100</f>
        <v>35.56443556443556</v>
      </c>
      <c r="Q43" s="26">
        <v>0</v>
      </c>
      <c r="R43" s="26">
        <f aca="true" t="shared" si="4" ref="R43:R51">(H43+I43)/L43*100</f>
        <v>4.095904095904096</v>
      </c>
      <c r="S43" s="26">
        <f aca="true" t="shared" si="5" ref="S43:S51">J43/L43*100</f>
        <v>13.286713286713287</v>
      </c>
    </row>
    <row r="44" spans="1:19" ht="15.75">
      <c r="A44" s="34" t="s">
        <v>92</v>
      </c>
      <c r="B44" s="34">
        <v>420</v>
      </c>
      <c r="C44" s="34" t="s">
        <v>91</v>
      </c>
      <c r="D44" s="34">
        <v>54</v>
      </c>
      <c r="E44" s="34">
        <v>351</v>
      </c>
      <c r="F44" s="34" t="s">
        <v>91</v>
      </c>
      <c r="G44" s="34"/>
      <c r="H44" s="34">
        <v>21</v>
      </c>
      <c r="I44" s="34">
        <v>22</v>
      </c>
      <c r="J44" s="36">
        <v>147</v>
      </c>
      <c r="K44" s="36">
        <v>1</v>
      </c>
      <c r="L44" s="47">
        <f t="shared" si="0"/>
        <v>1016</v>
      </c>
      <c r="M44" s="34" t="s">
        <v>92</v>
      </c>
      <c r="N44" s="26">
        <f t="shared" si="1"/>
        <v>41.338582677165356</v>
      </c>
      <c r="O44" s="26">
        <f t="shared" si="2"/>
        <v>5.31496062992126</v>
      </c>
      <c r="P44" s="26">
        <f t="shared" si="3"/>
        <v>34.547244094488185</v>
      </c>
      <c r="Q44" s="26">
        <v>0</v>
      </c>
      <c r="R44" s="26">
        <f t="shared" si="4"/>
        <v>4.23228346456693</v>
      </c>
      <c r="S44" s="26">
        <f t="shared" si="5"/>
        <v>14.468503937007874</v>
      </c>
    </row>
    <row r="45" spans="1:19" ht="15.75">
      <c r="A45" s="34" t="s">
        <v>93</v>
      </c>
      <c r="B45" s="34">
        <v>362</v>
      </c>
      <c r="C45" s="34" t="s">
        <v>91</v>
      </c>
      <c r="D45" s="34">
        <v>44</v>
      </c>
      <c r="E45" s="34">
        <v>320</v>
      </c>
      <c r="F45" s="34" t="s">
        <v>91</v>
      </c>
      <c r="G45" s="34"/>
      <c r="H45" s="34">
        <v>33</v>
      </c>
      <c r="I45" s="34">
        <v>16</v>
      </c>
      <c r="J45" s="36">
        <v>162</v>
      </c>
      <c r="K45" s="36">
        <v>4</v>
      </c>
      <c r="L45" s="47">
        <f t="shared" si="0"/>
        <v>941</v>
      </c>
      <c r="M45" s="34" t="s">
        <v>93</v>
      </c>
      <c r="N45" s="26">
        <f t="shared" si="1"/>
        <v>38.46971307120085</v>
      </c>
      <c r="O45" s="26">
        <f t="shared" si="2"/>
        <v>4.675876726886291</v>
      </c>
      <c r="P45" s="26">
        <f t="shared" si="3"/>
        <v>34.00637619553667</v>
      </c>
      <c r="Q45" s="26">
        <v>0</v>
      </c>
      <c r="R45" s="26">
        <f t="shared" si="4"/>
        <v>5.207226354941551</v>
      </c>
      <c r="S45" s="26">
        <f t="shared" si="5"/>
        <v>17.215727948990438</v>
      </c>
    </row>
    <row r="46" spans="1:19" ht="15.75">
      <c r="A46" s="34" t="s">
        <v>94</v>
      </c>
      <c r="B46" s="34">
        <v>333</v>
      </c>
      <c r="C46" s="34" t="s">
        <v>91</v>
      </c>
      <c r="D46" s="34">
        <v>43</v>
      </c>
      <c r="E46" s="34">
        <v>344</v>
      </c>
      <c r="F46" s="34" t="s">
        <v>91</v>
      </c>
      <c r="G46" s="34"/>
      <c r="H46" s="34">
        <v>26</v>
      </c>
      <c r="I46" s="34">
        <v>35</v>
      </c>
      <c r="J46" s="36">
        <v>237</v>
      </c>
      <c r="K46" s="36">
        <v>3</v>
      </c>
      <c r="L46" s="47">
        <f t="shared" si="0"/>
        <v>1021</v>
      </c>
      <c r="M46" s="34" t="s">
        <v>94</v>
      </c>
      <c r="N46" s="26">
        <f t="shared" si="1"/>
        <v>32.615083251714005</v>
      </c>
      <c r="O46" s="26">
        <f t="shared" si="2"/>
        <v>4.211557296767874</v>
      </c>
      <c r="P46" s="26">
        <f t="shared" si="3"/>
        <v>33.692458374142994</v>
      </c>
      <c r="Q46" s="26">
        <v>0</v>
      </c>
      <c r="R46" s="26">
        <f t="shared" si="4"/>
        <v>5.974534769833497</v>
      </c>
      <c r="S46" s="26">
        <f t="shared" si="5"/>
        <v>23.212536728697355</v>
      </c>
    </row>
    <row r="47" spans="1:19" ht="15.75">
      <c r="A47" s="34" t="s">
        <v>58</v>
      </c>
      <c r="B47" s="34">
        <v>355</v>
      </c>
      <c r="C47" s="34" t="s">
        <v>91</v>
      </c>
      <c r="D47" s="34">
        <v>33</v>
      </c>
      <c r="E47" s="34">
        <v>366</v>
      </c>
      <c r="F47" s="34" t="s">
        <v>91</v>
      </c>
      <c r="G47" s="34"/>
      <c r="H47" s="34">
        <v>35</v>
      </c>
      <c r="I47" s="34">
        <v>29</v>
      </c>
      <c r="J47" s="36">
        <v>137</v>
      </c>
      <c r="K47" s="36">
        <v>0</v>
      </c>
      <c r="L47" s="47">
        <f t="shared" si="0"/>
        <v>955</v>
      </c>
      <c r="M47" s="34" t="s">
        <v>58</v>
      </c>
      <c r="N47" s="26">
        <f t="shared" si="1"/>
        <v>37.17277486910995</v>
      </c>
      <c r="O47" s="26">
        <f t="shared" si="2"/>
        <v>3.4554973821989527</v>
      </c>
      <c r="P47" s="26">
        <f t="shared" si="3"/>
        <v>38.324607329842934</v>
      </c>
      <c r="Q47" s="26">
        <v>0</v>
      </c>
      <c r="R47" s="26">
        <f t="shared" si="4"/>
        <v>6.701570680628273</v>
      </c>
      <c r="S47" s="26">
        <f t="shared" si="5"/>
        <v>14.345549738219896</v>
      </c>
    </row>
    <row r="48" spans="1:19" ht="15.75">
      <c r="A48" s="34" t="s">
        <v>61</v>
      </c>
      <c r="B48" s="34">
        <v>359</v>
      </c>
      <c r="C48" s="34">
        <v>26</v>
      </c>
      <c r="D48" s="34">
        <v>30</v>
      </c>
      <c r="E48" s="34">
        <v>386</v>
      </c>
      <c r="F48" s="34" t="s">
        <v>91</v>
      </c>
      <c r="G48" s="34"/>
      <c r="H48" s="34">
        <v>33</v>
      </c>
      <c r="I48" s="34">
        <v>20</v>
      </c>
      <c r="J48" s="36">
        <v>145</v>
      </c>
      <c r="K48" s="36">
        <v>0</v>
      </c>
      <c r="L48" s="47">
        <f t="shared" si="0"/>
        <v>999</v>
      </c>
      <c r="M48" s="34" t="s">
        <v>61</v>
      </c>
      <c r="N48" s="26">
        <f t="shared" si="1"/>
        <v>35.93593593593594</v>
      </c>
      <c r="O48" s="26">
        <f t="shared" si="2"/>
        <v>3.003003003003003</v>
      </c>
      <c r="P48" s="26">
        <f t="shared" si="3"/>
        <v>38.63863863863864</v>
      </c>
      <c r="Q48" s="26">
        <v>0</v>
      </c>
      <c r="R48" s="26">
        <f t="shared" si="4"/>
        <v>5.305305305305305</v>
      </c>
      <c r="S48" s="26">
        <f t="shared" si="5"/>
        <v>14.514514514514515</v>
      </c>
    </row>
    <row r="49" spans="1:19" ht="15.75">
      <c r="A49" s="34" t="s">
        <v>73</v>
      </c>
      <c r="B49" s="34">
        <v>383</v>
      </c>
      <c r="C49" s="34">
        <v>54</v>
      </c>
      <c r="D49" s="34">
        <v>30</v>
      </c>
      <c r="E49" s="34">
        <v>391</v>
      </c>
      <c r="F49" s="34" t="s">
        <v>91</v>
      </c>
      <c r="G49" s="34"/>
      <c r="H49" s="34">
        <v>45</v>
      </c>
      <c r="I49" s="34">
        <v>34</v>
      </c>
      <c r="J49" s="36">
        <v>103</v>
      </c>
      <c r="K49" s="36">
        <v>0</v>
      </c>
      <c r="L49" s="47">
        <f t="shared" si="0"/>
        <v>1040</v>
      </c>
      <c r="M49" s="34" t="s">
        <v>73</v>
      </c>
      <c r="N49" s="26">
        <f t="shared" si="1"/>
        <v>36.82692307692308</v>
      </c>
      <c r="O49" s="26">
        <f t="shared" si="2"/>
        <v>2.8846153846153846</v>
      </c>
      <c r="P49" s="26">
        <f t="shared" si="3"/>
        <v>37.59615384615385</v>
      </c>
      <c r="Q49" s="26">
        <v>0</v>
      </c>
      <c r="R49" s="26">
        <f t="shared" si="4"/>
        <v>7.596153846153846</v>
      </c>
      <c r="S49" s="26">
        <f t="shared" si="5"/>
        <v>9.903846153846153</v>
      </c>
    </row>
    <row r="50" spans="1:19" ht="15.75">
      <c r="A50" s="34" t="s">
        <v>80</v>
      </c>
      <c r="B50" s="34">
        <v>415</v>
      </c>
      <c r="C50" s="34">
        <v>45</v>
      </c>
      <c r="D50" s="34">
        <v>36</v>
      </c>
      <c r="E50" s="34">
        <v>415</v>
      </c>
      <c r="F50" s="34" t="s">
        <v>91</v>
      </c>
      <c r="G50" s="34"/>
      <c r="H50" s="34">
        <v>42</v>
      </c>
      <c r="I50" s="34">
        <v>33</v>
      </c>
      <c r="J50" s="36">
        <v>87</v>
      </c>
      <c r="K50" s="36">
        <v>1</v>
      </c>
      <c r="L50" s="47">
        <f t="shared" si="0"/>
        <v>1074</v>
      </c>
      <c r="M50" s="34" t="s">
        <v>80</v>
      </c>
      <c r="N50" s="26">
        <f t="shared" si="1"/>
        <v>38.64059590316574</v>
      </c>
      <c r="O50" s="26">
        <f t="shared" si="2"/>
        <v>3.35195530726257</v>
      </c>
      <c r="P50" s="26">
        <f t="shared" si="3"/>
        <v>38.64059590316574</v>
      </c>
      <c r="Q50" s="26">
        <v>0</v>
      </c>
      <c r="R50" s="26">
        <f t="shared" si="4"/>
        <v>6.983240223463687</v>
      </c>
      <c r="S50" s="26">
        <f t="shared" si="5"/>
        <v>8.100558659217876</v>
      </c>
    </row>
    <row r="51" spans="1:19" ht="15.75">
      <c r="A51" s="34" t="s">
        <v>111</v>
      </c>
      <c r="B51" s="24">
        <v>398</v>
      </c>
      <c r="C51" s="24">
        <v>51</v>
      </c>
      <c r="D51" s="24">
        <v>27</v>
      </c>
      <c r="E51" s="24">
        <v>408</v>
      </c>
      <c r="F51" s="34" t="s">
        <v>91</v>
      </c>
      <c r="H51" s="24">
        <v>38</v>
      </c>
      <c r="I51" s="24">
        <v>32</v>
      </c>
      <c r="J51" s="25">
        <v>72</v>
      </c>
      <c r="K51" s="25">
        <v>0</v>
      </c>
      <c r="L51" s="47">
        <f t="shared" si="0"/>
        <v>1026</v>
      </c>
      <c r="M51" s="34" t="s">
        <v>111</v>
      </c>
      <c r="N51" s="26">
        <f t="shared" si="1"/>
        <v>38.79142300194932</v>
      </c>
      <c r="O51" s="26">
        <f t="shared" si="2"/>
        <v>2.631578947368421</v>
      </c>
      <c r="P51" s="26">
        <f t="shared" si="3"/>
        <v>39.76608187134503</v>
      </c>
      <c r="Q51" s="26">
        <v>0</v>
      </c>
      <c r="R51" s="26">
        <f t="shared" si="4"/>
        <v>6.82261208576998</v>
      </c>
      <c r="S51" s="26">
        <f t="shared" si="5"/>
        <v>7.017543859649122</v>
      </c>
    </row>
    <row r="52" spans="1:19" ht="15.75">
      <c r="A52" s="34" t="s">
        <v>116</v>
      </c>
      <c r="B52" s="24">
        <v>435</v>
      </c>
      <c r="C52" s="24">
        <v>109</v>
      </c>
      <c r="D52" s="24">
        <v>34</v>
      </c>
      <c r="E52" s="24">
        <v>357</v>
      </c>
      <c r="F52" s="34">
        <v>15</v>
      </c>
      <c r="H52" s="24">
        <v>25</v>
      </c>
      <c r="I52" s="24">
        <v>35</v>
      </c>
      <c r="J52" s="25">
        <v>83</v>
      </c>
      <c r="K52" s="25">
        <v>0</v>
      </c>
      <c r="L52" s="47">
        <f>SUM(B52:K52)</f>
        <v>1093</v>
      </c>
      <c r="M52" s="34" t="s">
        <v>116</v>
      </c>
      <c r="N52" s="26">
        <f>B52/L52*100</f>
        <v>39.79871912168344</v>
      </c>
      <c r="O52" s="26">
        <f>D52/L52*100</f>
        <v>3.110704483074108</v>
      </c>
      <c r="P52" s="26">
        <f>E52/L52*100</f>
        <v>32.66239707227813</v>
      </c>
      <c r="Q52" s="26">
        <f>F52/L52*100</f>
        <v>1.3723696248856359</v>
      </c>
      <c r="R52" s="26">
        <f>(H52+I52)/L52*100</f>
        <v>5.489478499542543</v>
      </c>
      <c r="S52" s="26">
        <f>J52/L52*100</f>
        <v>7.593778591033852</v>
      </c>
    </row>
    <row r="53" spans="1:19" ht="15.75">
      <c r="A53" s="34" t="s">
        <v>119</v>
      </c>
      <c r="B53" s="24">
        <v>410</v>
      </c>
      <c r="C53" s="34">
        <v>136</v>
      </c>
      <c r="D53" s="24">
        <v>31</v>
      </c>
      <c r="E53" s="24">
        <v>397</v>
      </c>
      <c r="F53" s="24">
        <v>35</v>
      </c>
      <c r="H53" s="24">
        <v>35</v>
      </c>
      <c r="I53" s="24">
        <v>22</v>
      </c>
      <c r="J53" s="25">
        <v>78</v>
      </c>
      <c r="K53" s="25">
        <v>0</v>
      </c>
      <c r="L53" s="25">
        <f>SUM(B53:K53)</f>
        <v>1144</v>
      </c>
      <c r="M53" s="34" t="s">
        <v>119</v>
      </c>
      <c r="N53" s="26">
        <f>B53/L53*100</f>
        <v>35.83916083916084</v>
      </c>
      <c r="O53" s="26">
        <f>D53/L53*100</f>
        <v>2.7097902097902096</v>
      </c>
      <c r="P53" s="26">
        <f>E53/L53*100</f>
        <v>34.7027972027972</v>
      </c>
      <c r="Q53" s="26">
        <f>F53/L53*100</f>
        <v>3.0594405594405596</v>
      </c>
      <c r="R53" s="26">
        <f>(H53+I53)/L53*100</f>
        <v>4.9825174825174825</v>
      </c>
      <c r="S53" s="26">
        <f>J53/L53*100</f>
        <v>6.8181818181818175</v>
      </c>
    </row>
    <row r="54" spans="1:19" ht="15.75">
      <c r="A54" s="24" t="s">
        <v>123</v>
      </c>
      <c r="B54" s="24">
        <v>393</v>
      </c>
      <c r="C54" s="34">
        <v>177</v>
      </c>
      <c r="D54" s="24">
        <v>41</v>
      </c>
      <c r="E54" s="24">
        <v>392</v>
      </c>
      <c r="F54" s="24">
        <v>40</v>
      </c>
      <c r="H54" s="24">
        <v>45</v>
      </c>
      <c r="I54" s="24">
        <v>34</v>
      </c>
      <c r="J54" s="25">
        <v>87</v>
      </c>
      <c r="K54" s="25">
        <v>0</v>
      </c>
      <c r="L54" s="25">
        <f>SUM(B54:K54)</f>
        <v>1209</v>
      </c>
      <c r="M54" s="25" t="s">
        <v>123</v>
      </c>
      <c r="N54" s="26">
        <f>B54/L54*100</f>
        <v>32.50620347394541</v>
      </c>
      <c r="O54" s="26">
        <f>D54/L54*100</f>
        <v>3.391232423490488</v>
      </c>
      <c r="P54" s="26">
        <f>E54/L54*100</f>
        <v>32.42349048800662</v>
      </c>
      <c r="Q54" s="26">
        <f>F54/L54*100</f>
        <v>3.3085194375516958</v>
      </c>
      <c r="R54" s="26">
        <f>(H54+I54)/L54*100</f>
        <v>6.5343258891646</v>
      </c>
      <c r="S54" s="26">
        <f>J54/L54*100</f>
        <v>7.196029776674938</v>
      </c>
    </row>
    <row r="55" spans="1:19" ht="15.75">
      <c r="A55" s="24" t="s">
        <v>127</v>
      </c>
      <c r="B55" s="24">
        <v>384</v>
      </c>
      <c r="C55" s="34">
        <v>134</v>
      </c>
      <c r="D55" s="24">
        <v>43</v>
      </c>
      <c r="E55" s="24">
        <v>461</v>
      </c>
      <c r="F55" s="24">
        <v>48</v>
      </c>
      <c r="H55" s="24">
        <v>38</v>
      </c>
      <c r="I55" s="24">
        <v>32</v>
      </c>
      <c r="J55" s="25">
        <v>171</v>
      </c>
      <c r="K55" s="25">
        <v>0</v>
      </c>
      <c r="L55" s="25">
        <f>SUM(B55:K55)</f>
        <v>1311</v>
      </c>
      <c r="M55" s="25" t="s">
        <v>127</v>
      </c>
      <c r="N55" s="26">
        <f>B55/L55*100</f>
        <v>29.290617848970253</v>
      </c>
      <c r="O55" s="26">
        <f>D55/L55*100</f>
        <v>3.279938977879481</v>
      </c>
      <c r="P55" s="26">
        <f>E55/L55*100</f>
        <v>35.163996948893974</v>
      </c>
      <c r="Q55" s="26">
        <f>F55/L55*100</f>
        <v>3.6613272311212817</v>
      </c>
      <c r="R55" s="26">
        <f>(H55+I55)/L55*100</f>
        <v>5.339435545385203</v>
      </c>
      <c r="S55" s="26">
        <f>J55/L55*100</f>
        <v>13.043478260869565</v>
      </c>
    </row>
    <row r="56" spans="1:19" ht="15.75">
      <c r="A56" s="24" t="s">
        <v>129</v>
      </c>
      <c r="B56" s="24">
        <v>370</v>
      </c>
      <c r="C56" s="34">
        <v>117</v>
      </c>
      <c r="D56" s="24">
        <v>41</v>
      </c>
      <c r="E56" s="24">
        <v>431</v>
      </c>
      <c r="F56" s="24">
        <v>52</v>
      </c>
      <c r="H56" s="24">
        <v>42</v>
      </c>
      <c r="I56" s="24">
        <v>34</v>
      </c>
      <c r="J56" s="25">
        <v>96</v>
      </c>
      <c r="K56" s="25">
        <v>0</v>
      </c>
      <c r="L56" s="25">
        <f>SUM(B56:K56)</f>
        <v>1183</v>
      </c>
      <c r="M56" s="25" t="s">
        <v>129</v>
      </c>
      <c r="N56" s="26">
        <f>B56/L56*100</f>
        <v>31.276415891800507</v>
      </c>
      <c r="O56" s="26">
        <f>D56/L56*100</f>
        <v>3.4657650042265424</v>
      </c>
      <c r="P56" s="26">
        <f>E56/L56*100</f>
        <v>36.43279797125951</v>
      </c>
      <c r="Q56" s="26">
        <f>F56/L56*100</f>
        <v>4.395604395604396</v>
      </c>
      <c r="R56" s="26">
        <f>(H56+I56)/L56*100</f>
        <v>6.424344885883347</v>
      </c>
      <c r="S56" s="26">
        <f>J56/L56*100</f>
        <v>8.114961961115807</v>
      </c>
    </row>
    <row r="57" ht="15.75">
      <c r="C57" s="34"/>
    </row>
    <row r="58" ht="15.75">
      <c r="C58" s="34"/>
    </row>
  </sheetData>
  <sheetProtection/>
  <printOptions horizontalCentered="1"/>
  <pageMargins left="0.25" right="0.25" top="0.25" bottom="0.25" header="0.5" footer="0.5"/>
  <pageSetup fitToHeight="1" fitToWidth="1" horizontalDpi="300" verticalDpi="300" orientation="portrait" scale="8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zoomScalePageLayoutView="0" workbookViewId="0" topLeftCell="A1">
      <selection activeCell="E21" sqref="E21"/>
    </sheetView>
  </sheetViews>
  <sheetFormatPr defaultColWidth="9.625" defaultRowHeight="15.75"/>
  <cols>
    <col min="1" max="1" width="20.125" style="0" customWidth="1"/>
    <col min="2" max="5" width="8.625" style="0" bestFit="1" customWidth="1"/>
    <col min="6" max="6" width="7.00390625" style="0" customWidth="1"/>
    <col min="7" max="7" width="7.625" style="0" customWidth="1"/>
  </cols>
  <sheetData>
    <row r="1" spans="2:5" ht="15.75">
      <c r="B1" t="s">
        <v>120</v>
      </c>
      <c r="C1" t="s">
        <v>124</v>
      </c>
      <c r="D1" t="s">
        <v>128</v>
      </c>
      <c r="E1" t="s">
        <v>130</v>
      </c>
    </row>
    <row r="2" spans="1:9" ht="15.75">
      <c r="A2" t="str">
        <f>'G Data Copy'!D90</f>
        <v>Edu. Special Areas</v>
      </c>
      <c r="B2">
        <f>'G Data Copy'!E90</f>
        <v>220</v>
      </c>
      <c r="C2">
        <f>'G Data Copy'!H90</f>
        <v>233</v>
      </c>
      <c r="D2">
        <f>'G Data Copy'!K90</f>
        <v>290</v>
      </c>
      <c r="E2">
        <f>'G Data Copy'!N90</f>
        <v>267</v>
      </c>
      <c r="I2" s="9"/>
    </row>
    <row r="3" spans="1:9" ht="15.75">
      <c r="A3" t="str">
        <f>'G Data Copy'!D65</f>
        <v>Counseling</v>
      </c>
      <c r="B3">
        <f>'G Data Copy'!E65</f>
        <v>184</v>
      </c>
      <c r="C3">
        <f>'G Data Copy'!H65</f>
        <v>180</v>
      </c>
      <c r="D3">
        <f>'G Data Copy'!K65</f>
        <v>192</v>
      </c>
      <c r="E3">
        <f>'G Data Copy'!N65</f>
        <v>184</v>
      </c>
      <c r="I3" s="9"/>
    </row>
    <row r="4" spans="1:9" ht="15.75">
      <c r="A4" t="str">
        <f>'G Data Copy'!D45</f>
        <v>MBA</v>
      </c>
      <c r="B4">
        <f>'G Data Copy'!E45</f>
        <v>136</v>
      </c>
      <c r="C4">
        <f>'G Data Copy'!H45</f>
        <v>177</v>
      </c>
      <c r="D4">
        <f>'G Data Copy'!K45</f>
        <v>134</v>
      </c>
      <c r="E4">
        <f>'G Data Copy'!N45</f>
        <v>117</v>
      </c>
      <c r="I4" s="9"/>
    </row>
    <row r="5" spans="1:9" ht="15.75">
      <c r="A5" t="str">
        <f>'G Data Copy'!D111</f>
        <v>Non-Degree</v>
      </c>
      <c r="B5">
        <f>'G Data Copy'!E111</f>
        <v>78</v>
      </c>
      <c r="C5">
        <f>'G Data Copy'!H111</f>
        <v>87</v>
      </c>
      <c r="D5">
        <f>'G Data Copy'!K111</f>
        <v>171</v>
      </c>
      <c r="E5">
        <f>'G Data Copy'!N111</f>
        <v>96</v>
      </c>
      <c r="I5" s="9"/>
    </row>
    <row r="6" spans="1:9" ht="15.75">
      <c r="A6" t="str">
        <f>'G Data Copy'!D106</f>
        <v>Certifications</v>
      </c>
      <c r="B6">
        <f>'G Data Copy'!E106</f>
        <v>57</v>
      </c>
      <c r="C6">
        <f>'G Data Copy'!H106</f>
        <v>78</v>
      </c>
      <c r="D6">
        <f>'G Data Copy'!K106</f>
        <v>70</v>
      </c>
      <c r="E6">
        <f>'G Data Copy'!N106</f>
        <v>76</v>
      </c>
      <c r="I6" s="9"/>
    </row>
    <row r="7" spans="1:9" ht="15.75">
      <c r="A7" t="str">
        <f>'G Data Copy'!D79</f>
        <v>Edu. Adm. </v>
      </c>
      <c r="B7">
        <f>'G Data Copy'!E79</f>
        <v>86</v>
      </c>
      <c r="C7">
        <f>'G Data Copy'!H79</f>
        <v>74</v>
      </c>
      <c r="D7">
        <f>'G Data Copy'!K79</f>
        <v>71</v>
      </c>
      <c r="E7">
        <f>'G Data Copy'!N79</f>
        <v>71</v>
      </c>
      <c r="I7" s="9"/>
    </row>
    <row r="8" spans="1:9" ht="15.75">
      <c r="A8" t="str">
        <f>'G Data Copy'!D33</f>
        <v>Org. Dev. &amp; Leadership</v>
      </c>
      <c r="B8">
        <f>'G Data Copy'!E33</f>
        <v>52</v>
      </c>
      <c r="C8">
        <f>'G Data Copy'!H33</f>
        <v>42</v>
      </c>
      <c r="D8">
        <f>'G Data Copy'!K33</f>
        <v>52</v>
      </c>
      <c r="E8">
        <f>'G Data Copy'!N33</f>
        <v>64</v>
      </c>
      <c r="I8" s="9"/>
    </row>
    <row r="9" spans="1:9" ht="15.75">
      <c r="A9" t="str">
        <f>'G Data Copy'!D52</f>
        <v>Adm. of Justice</v>
      </c>
      <c r="B9">
        <f>'G Data Copy'!E52</f>
        <v>57</v>
      </c>
      <c r="C9">
        <f>'G Data Copy'!H52</f>
        <v>56</v>
      </c>
      <c r="D9">
        <f>'G Data Copy'!K52</f>
        <v>60</v>
      </c>
      <c r="E9">
        <f>'G Data Copy'!N52</f>
        <v>54</v>
      </c>
      <c r="I9" s="9"/>
    </row>
    <row r="10" spans="1:9" ht="15.75">
      <c r="A10" t="s">
        <v>118</v>
      </c>
      <c r="B10" s="16">
        <f>'G Data Copy'!E92</f>
        <v>35</v>
      </c>
      <c r="C10" s="16">
        <f>'G Data Copy'!H92</f>
        <v>40</v>
      </c>
      <c r="D10" s="16">
        <f>'G Data Copy'!K92</f>
        <v>48</v>
      </c>
      <c r="E10">
        <f>'G Data Copy'!N92</f>
        <v>52</v>
      </c>
      <c r="I10" s="9"/>
    </row>
    <row r="11" ht="15.75">
      <c r="I11" s="9"/>
    </row>
    <row r="12" ht="15.75">
      <c r="I12" s="9"/>
    </row>
    <row r="13" spans="2:9" ht="15.75">
      <c r="B13" t="s">
        <v>120</v>
      </c>
      <c r="C13" t="s">
        <v>124</v>
      </c>
      <c r="D13" t="s">
        <v>128</v>
      </c>
      <c r="E13" t="s">
        <v>130</v>
      </c>
      <c r="I13" s="9"/>
    </row>
    <row r="14" spans="1:9" ht="15.75">
      <c r="A14" t="str">
        <f>'G Data Copy'!D24</f>
        <v>Public Adm.</v>
      </c>
      <c r="B14">
        <f>'G Data Copy'!E24</f>
        <v>31</v>
      </c>
      <c r="C14">
        <f>'G Data Copy'!H24</f>
        <v>41</v>
      </c>
      <c r="D14">
        <f>'G Data Copy'!K24</f>
        <v>43</v>
      </c>
      <c r="E14">
        <f>'G Data Copy'!N24</f>
        <v>41</v>
      </c>
      <c r="I14" s="9"/>
    </row>
    <row r="15" spans="1:9" ht="15.75">
      <c r="A15" t="str">
        <f>'G Data Copy'!D21</f>
        <v>Geoenv. Studies</v>
      </c>
      <c r="B15">
        <f>'G Data Copy'!E21</f>
        <v>37</v>
      </c>
      <c r="C15">
        <f>'G Data Copy'!H21</f>
        <v>36</v>
      </c>
      <c r="D15">
        <f>'G Data Copy'!K21</f>
        <v>29</v>
      </c>
      <c r="E15">
        <f>'G Data Copy'!N21</f>
        <v>33</v>
      </c>
      <c r="I15" s="9"/>
    </row>
    <row r="16" spans="1:9" ht="15.75">
      <c r="A16" t="str">
        <f>'G Data Copy'!D27</f>
        <v>History</v>
      </c>
      <c r="B16">
        <f>'G Data Copy'!E27</f>
        <v>35</v>
      </c>
      <c r="C16">
        <f>'G Data Copy'!H27</f>
        <v>43</v>
      </c>
      <c r="D16">
        <f>'G Data Copy'!K27</f>
        <v>37</v>
      </c>
      <c r="E16">
        <f>'G Data Copy'!N27</f>
        <v>30</v>
      </c>
      <c r="I16" s="9"/>
    </row>
    <row r="17" spans="1:9" ht="15.75">
      <c r="A17" t="str">
        <f>'G Data Copy'!D37</f>
        <v>Psychology</v>
      </c>
      <c r="B17">
        <f>'G Data Copy'!E37</f>
        <v>30</v>
      </c>
      <c r="C17">
        <f>'G Data Copy'!H37</f>
        <v>32</v>
      </c>
      <c r="D17">
        <f>'G Data Copy'!K37</f>
        <v>29</v>
      </c>
      <c r="E17">
        <f>'G Data Copy'!N37</f>
        <v>29</v>
      </c>
      <c r="I17" s="9"/>
    </row>
    <row r="18" spans="1:9" ht="15.75">
      <c r="A18" t="str">
        <f>'G Data Copy'!D14</f>
        <v>Comm. Studies</v>
      </c>
      <c r="B18">
        <f>'G Data Copy'!E14</f>
        <v>36</v>
      </c>
      <c r="C18">
        <f>'G Data Copy'!H14</f>
        <v>30</v>
      </c>
      <c r="D18">
        <f>'G Data Copy'!K14</f>
        <v>30</v>
      </c>
      <c r="E18">
        <f>'G Data Copy'!N14</f>
        <v>26</v>
      </c>
      <c r="I18" s="9"/>
    </row>
    <row r="19" spans="1:9" ht="15.75">
      <c r="A19" t="str">
        <f>'G Data Copy'!D11</f>
        <v>Biology</v>
      </c>
      <c r="B19">
        <f>'G Data Copy'!E11</f>
        <v>40</v>
      </c>
      <c r="C19">
        <f>'G Data Copy'!H11</f>
        <v>33</v>
      </c>
      <c r="D19">
        <f>'G Data Copy'!K11</f>
        <v>26</v>
      </c>
      <c r="E19">
        <f>'G Data Copy'!N11</f>
        <v>23</v>
      </c>
      <c r="I19" s="9"/>
    </row>
    <row r="20" spans="1:9" ht="15.75">
      <c r="A20" t="str">
        <f>'G Data Copy'!D18</f>
        <v>Computer Sci.</v>
      </c>
      <c r="B20">
        <f>'G Data Copy'!E18</f>
        <v>28</v>
      </c>
      <c r="C20">
        <f>'G Data Copy'!H18</f>
        <v>25</v>
      </c>
      <c r="D20">
        <f>'G Data Copy'!K18</f>
        <v>29</v>
      </c>
      <c r="E20">
        <f>'G Data Copy'!N18</f>
        <v>20</v>
      </c>
      <c r="I20" s="9"/>
    </row>
    <row r="21" spans="1:9" ht="15.75">
      <c r="A21" t="str">
        <f>'G Data Copy'!D55</f>
        <v>Gerontology</v>
      </c>
      <c r="B21">
        <f>'G Data Copy'!E55</f>
        <v>2</v>
      </c>
      <c r="C21">
        <f>'G Data Copy'!H55</f>
        <v>0</v>
      </c>
      <c r="D21">
        <f>'G Data Copy'!K55</f>
        <v>0</v>
      </c>
      <c r="E21">
        <f>'G Data Copy'!N55</f>
        <v>0</v>
      </c>
      <c r="I21" s="9"/>
    </row>
    <row r="22" ht="15.75">
      <c r="I22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S130"/>
  <sheetViews>
    <sheetView defaultGridColor="0" view="pageBreakPreview" zoomScale="60" zoomScaleNormal="75" zoomScalePageLayoutView="0" colorId="22" workbookViewId="0" topLeftCell="A79">
      <selection activeCell="E120" sqref="E120"/>
    </sheetView>
  </sheetViews>
  <sheetFormatPr defaultColWidth="9.625" defaultRowHeight="15.75"/>
  <cols>
    <col min="1" max="1" width="10.625" style="0" customWidth="1"/>
    <col min="2" max="2" width="9.625" style="0" customWidth="1"/>
    <col min="3" max="3" width="12.625" style="0" customWidth="1"/>
    <col min="4" max="4" width="8.75390625" style="0" customWidth="1"/>
    <col min="5" max="5" width="7.00390625" style="0" customWidth="1"/>
    <col min="6" max="6" width="7.625" style="0" customWidth="1"/>
    <col min="7" max="7" width="3.625" style="0" customWidth="1"/>
    <col min="8" max="8" width="7.00390625" style="0" customWidth="1"/>
    <col min="9" max="9" width="7.625" style="0" customWidth="1"/>
    <col min="10" max="10" width="3.625" style="0" customWidth="1"/>
    <col min="11" max="11" width="7.00390625" style="0" customWidth="1"/>
    <col min="12" max="12" width="7.625" style="0" customWidth="1"/>
    <col min="13" max="13" width="3.625" style="0" customWidth="1"/>
    <col min="14" max="14" width="7.00390625" style="0" customWidth="1"/>
    <col min="15" max="15" width="7.625" style="0" customWidth="1"/>
  </cols>
  <sheetData>
    <row r="1" ht="15.75">
      <c r="A1" s="12"/>
    </row>
    <row r="2" spans="1:15" ht="15.75">
      <c r="A2" s="3" t="str">
        <f>GHCCR!A2</f>
        <v>GRADUATE HEADCOUNT AND CREDIT HOURS  </v>
      </c>
      <c r="B2" s="10"/>
      <c r="C2" s="10"/>
      <c r="D2" s="10"/>
      <c r="E2" s="14"/>
      <c r="F2" s="4"/>
      <c r="G2" s="4"/>
      <c r="H2" s="4"/>
      <c r="I2" s="3"/>
      <c r="J2" s="4"/>
      <c r="K2" s="4"/>
      <c r="L2" s="3"/>
      <c r="M2" s="4"/>
      <c r="N2" s="4"/>
      <c r="O2" s="3"/>
    </row>
    <row r="3" spans="1:15" ht="15.75" customHeight="1">
      <c r="A3" s="10"/>
      <c r="B3" s="3"/>
      <c r="C3" s="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customHeight="1">
      <c r="A4" s="10"/>
      <c r="B4" s="3"/>
      <c r="C4" s="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>
      <c r="A5" s="6" t="str">
        <f>GHCCR!A5</f>
        <v>College of Arts and Sciences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6"/>
      <c r="B6" s="5" t="s">
        <v>2</v>
      </c>
      <c r="C6" s="6" t="s">
        <v>3</v>
      </c>
      <c r="D6" s="5" t="s">
        <v>3</v>
      </c>
      <c r="E6" s="6" t="str">
        <f>GHCCR!E6</f>
        <v>Fall '07</v>
      </c>
      <c r="F6" s="15"/>
      <c r="G6" s="5"/>
      <c r="H6" s="6" t="str">
        <f>GHCCR!H6</f>
        <v>Fall '08</v>
      </c>
      <c r="I6" s="15"/>
      <c r="J6" s="5"/>
      <c r="K6" s="6" t="str">
        <f>GHCCR!K6</f>
        <v>Fall '09</v>
      </c>
      <c r="L6" s="15"/>
      <c r="M6" s="5"/>
      <c r="N6" s="6" t="str">
        <f>GHCCR!N6</f>
        <v>Fall '10</v>
      </c>
      <c r="O6" s="15"/>
    </row>
    <row r="7" spans="1:18" ht="15.75">
      <c r="A7" s="6" t="str">
        <f>GHCCR!A7</f>
        <v>Degree Program</v>
      </c>
      <c r="B7" s="5"/>
      <c r="C7" s="5"/>
      <c r="D7" s="7"/>
      <c r="E7" s="6" t="str">
        <f>GHCCR!E7</f>
        <v>Head</v>
      </c>
      <c r="F7" s="6" t="str">
        <f>GHCCR!F7</f>
        <v>Credit</v>
      </c>
      <c r="G7" s="7"/>
      <c r="H7" s="6" t="str">
        <f>GHCCR!H7</f>
        <v>Head</v>
      </c>
      <c r="I7" s="6" t="str">
        <f>GHCCR!I7</f>
        <v>Credit</v>
      </c>
      <c r="J7" s="7"/>
      <c r="K7" s="6" t="str">
        <f>GHCCR!K7</f>
        <v>Head</v>
      </c>
      <c r="L7" s="6" t="str">
        <f>GHCCR!L7</f>
        <v>Credit</v>
      </c>
      <c r="M7" s="7"/>
      <c r="N7" s="6" t="str">
        <f>GHCCR!N7</f>
        <v>Head</v>
      </c>
      <c r="O7" s="6" t="str">
        <f>GHCCR!O7</f>
        <v>Credit</v>
      </c>
      <c r="P7" s="1"/>
      <c r="Q7" s="1"/>
      <c r="R7" s="1"/>
    </row>
    <row r="8" spans="1:15" ht="15.75">
      <c r="A8" s="6" t="str">
        <f>GHCCR!A8</f>
        <v>  Concentration</v>
      </c>
      <c r="B8" s="6"/>
      <c r="C8" s="6"/>
      <c r="D8" s="17"/>
      <c r="E8" s="6" t="str">
        <f>GHCCR!E8</f>
        <v>Count</v>
      </c>
      <c r="F8" s="6" t="str">
        <f>GHCCR!F8</f>
        <v>Hours</v>
      </c>
      <c r="G8" s="7"/>
      <c r="H8" s="6" t="str">
        <f>GHCCR!H8</f>
        <v>Count</v>
      </c>
      <c r="I8" s="6" t="str">
        <f>GHCCR!I8</f>
        <v>Hours</v>
      </c>
      <c r="J8" s="7"/>
      <c r="K8" s="6" t="str">
        <f>GHCCR!K8</f>
        <v>Count</v>
      </c>
      <c r="L8" s="6" t="str">
        <f>GHCCR!L8</f>
        <v>Hours</v>
      </c>
      <c r="M8" s="7"/>
      <c r="N8" s="6" t="str">
        <f>GHCCR!N8</f>
        <v>Count</v>
      </c>
      <c r="O8" s="6" t="str">
        <f>GHCCR!O8</f>
        <v>Hours</v>
      </c>
    </row>
    <row r="9" spans="1:13" ht="15.75">
      <c r="A9" s="5"/>
      <c r="B9" s="5"/>
      <c r="C9" s="6"/>
      <c r="D9" s="6"/>
      <c r="G9" s="6"/>
      <c r="J9" s="6"/>
      <c r="M9" s="6"/>
    </row>
    <row r="10" spans="1:15" ht="15.75">
      <c r="A10" s="6" t="str">
        <f>GHCCR!A10</f>
        <v>Biology (MS)</v>
      </c>
      <c r="B10" s="5"/>
      <c r="C10" s="5"/>
      <c r="D10" s="6"/>
      <c r="E10" s="6">
        <f>GHCCR!E10</f>
        <v>40</v>
      </c>
      <c r="F10" s="6">
        <f>GHCCR!F10</f>
        <v>289</v>
      </c>
      <c r="G10" s="5"/>
      <c r="H10" s="6">
        <f>GHCCR!H10</f>
        <v>33</v>
      </c>
      <c r="I10" s="6">
        <f>GHCCR!I10</f>
        <v>248</v>
      </c>
      <c r="J10" s="5"/>
      <c r="K10" s="6">
        <f>GHCCR!K10</f>
        <v>26</v>
      </c>
      <c r="L10" s="6">
        <f>GHCCR!L10</f>
        <v>174</v>
      </c>
      <c r="M10" s="5"/>
      <c r="N10" s="6">
        <f>GHCCR!N10</f>
        <v>23</v>
      </c>
      <c r="O10" s="6">
        <f>GHCCR!O10</f>
        <v>178</v>
      </c>
    </row>
    <row r="11" spans="1:15" ht="15.75">
      <c r="A11" s="41" t="s">
        <v>95</v>
      </c>
      <c r="B11" s="41"/>
      <c r="C11" s="41"/>
      <c r="D11" s="42" t="s">
        <v>96</v>
      </c>
      <c r="E11" s="43">
        <f>SUM(E10:E10)</f>
        <v>40</v>
      </c>
      <c r="F11" s="43"/>
      <c r="G11" s="41"/>
      <c r="H11" s="43">
        <f>SUM(H10:H10)</f>
        <v>33</v>
      </c>
      <c r="I11" s="43"/>
      <c r="J11" s="41"/>
      <c r="K11" s="43">
        <f>SUM(K10:K10)</f>
        <v>26</v>
      </c>
      <c r="L11" s="43"/>
      <c r="M11" s="41"/>
      <c r="N11" s="43">
        <f>SUM(N10:N10)</f>
        <v>23</v>
      </c>
      <c r="O11" s="43"/>
    </row>
    <row r="12" spans="1:13" ht="15.75">
      <c r="A12" s="5"/>
      <c r="B12" s="5"/>
      <c r="C12" s="6"/>
      <c r="D12" s="6"/>
      <c r="G12" s="6"/>
      <c r="J12" s="6"/>
      <c r="M12" s="6"/>
    </row>
    <row r="13" spans="1:15" ht="15.75">
      <c r="A13" s="5" t="str">
        <f>GHCCR!A13</f>
        <v>Communication Studies (MS)</v>
      </c>
      <c r="B13" s="5"/>
      <c r="C13" s="5"/>
      <c r="D13" s="6"/>
      <c r="E13" s="5">
        <f>GHCCR!E13</f>
        <v>36</v>
      </c>
      <c r="F13" s="5">
        <f>GHCCR!F13</f>
        <v>213</v>
      </c>
      <c r="G13" s="5"/>
      <c r="H13" s="5">
        <f>GHCCR!H13</f>
        <v>30</v>
      </c>
      <c r="I13" s="5">
        <f>GHCCR!I13</f>
        <v>171</v>
      </c>
      <c r="J13" s="5"/>
      <c r="K13" s="5">
        <f>GHCCR!K13</f>
        <v>30</v>
      </c>
      <c r="L13" s="5">
        <f>GHCCR!L13</f>
        <v>207</v>
      </c>
      <c r="M13" s="5"/>
      <c r="N13" s="5">
        <f>GHCCR!N13</f>
        <v>26</v>
      </c>
      <c r="O13" s="5">
        <f>GHCCR!O13</f>
        <v>168</v>
      </c>
    </row>
    <row r="14" spans="1:15" ht="15.75">
      <c r="A14" s="41" t="s">
        <v>95</v>
      </c>
      <c r="B14" s="41"/>
      <c r="C14" s="41"/>
      <c r="D14" s="42" t="s">
        <v>97</v>
      </c>
      <c r="E14" s="43">
        <f>SUM(E13)</f>
        <v>36</v>
      </c>
      <c r="F14" s="43"/>
      <c r="G14" s="41"/>
      <c r="H14" s="43">
        <f>SUM(H13)</f>
        <v>30</v>
      </c>
      <c r="I14" s="43"/>
      <c r="J14" s="41"/>
      <c r="K14" s="43">
        <f>SUM(K13)</f>
        <v>30</v>
      </c>
      <c r="L14" s="43"/>
      <c r="M14" s="41"/>
      <c r="N14" s="43">
        <f>SUM(N13)</f>
        <v>26</v>
      </c>
      <c r="O14" s="43"/>
    </row>
    <row r="15" spans="1:13" ht="15.75">
      <c r="A15" s="5"/>
      <c r="B15" s="5"/>
      <c r="C15" s="5"/>
      <c r="D15" s="6"/>
      <c r="G15" s="5"/>
      <c r="J15" s="5"/>
      <c r="M15" s="5"/>
    </row>
    <row r="16" spans="1:15" ht="15.75">
      <c r="A16" s="5" t="str">
        <f>GHCCR!A15</f>
        <v>Computer Science (MS)</v>
      </c>
      <c r="B16" s="5"/>
      <c r="C16" s="5"/>
      <c r="D16" s="6"/>
      <c r="E16" s="5">
        <f>GHCCR!E15</f>
        <v>23</v>
      </c>
      <c r="F16" s="5">
        <f>GHCCR!F15</f>
        <v>165</v>
      </c>
      <c r="G16" s="5"/>
      <c r="H16" s="5">
        <f>GHCCR!H15</f>
        <v>25</v>
      </c>
      <c r="I16" s="5">
        <f>GHCCR!I15</f>
        <v>185</v>
      </c>
      <c r="J16" s="5"/>
      <c r="K16" s="5">
        <f>GHCCR!K15</f>
        <v>28</v>
      </c>
      <c r="L16" s="5">
        <f>GHCCR!L15</f>
        <v>236</v>
      </c>
      <c r="M16" s="5"/>
      <c r="N16" s="5">
        <f>GHCCR!N15</f>
        <v>20</v>
      </c>
      <c r="O16" s="5">
        <f>GHCCR!O15</f>
        <v>183</v>
      </c>
    </row>
    <row r="17" spans="1:15" ht="15.75">
      <c r="A17" s="5" t="str">
        <f>GHCCR!A16</f>
        <v>Information Systems (MS) (Obsolete)</v>
      </c>
      <c r="B17" s="6"/>
      <c r="C17" s="5"/>
      <c r="D17" s="6"/>
      <c r="E17" s="5">
        <f>GHCCR!E16</f>
        <v>5</v>
      </c>
      <c r="F17" s="5">
        <f>GHCCR!F16</f>
        <v>15</v>
      </c>
      <c r="G17" s="5"/>
      <c r="H17" s="5">
        <f>GHCCR!H16</f>
        <v>0</v>
      </c>
      <c r="I17" s="5">
        <f>GHCCR!I16</f>
        <v>0</v>
      </c>
      <c r="J17" s="5"/>
      <c r="K17" s="5">
        <f>GHCCR!K16</f>
        <v>1</v>
      </c>
      <c r="L17" s="5">
        <f>GHCCR!L16</f>
        <v>3</v>
      </c>
      <c r="M17" s="5"/>
      <c r="N17" s="5">
        <f>GHCCR!N16</f>
        <v>0</v>
      </c>
      <c r="O17" s="5">
        <f>GHCCR!O16</f>
        <v>0</v>
      </c>
    </row>
    <row r="18" spans="1:253" ht="15.75">
      <c r="A18" s="41" t="s">
        <v>95</v>
      </c>
      <c r="B18" s="41"/>
      <c r="C18" s="41"/>
      <c r="D18" s="42" t="s">
        <v>98</v>
      </c>
      <c r="E18" s="43">
        <f>SUM(E16:E17)</f>
        <v>28</v>
      </c>
      <c r="F18" s="43"/>
      <c r="G18" s="41"/>
      <c r="H18" s="43">
        <f>SUM(H16:H17)</f>
        <v>25</v>
      </c>
      <c r="I18" s="43"/>
      <c r="J18" s="41"/>
      <c r="K18" s="43">
        <f>SUM(K16:K17)</f>
        <v>29</v>
      </c>
      <c r="L18" s="43"/>
      <c r="M18" s="41"/>
      <c r="N18" s="43">
        <f>SUM(N16:N17)</f>
        <v>20</v>
      </c>
      <c r="O18" s="43"/>
      <c r="P18" s="44"/>
      <c r="Q18" s="43"/>
      <c r="R18" s="43"/>
      <c r="S18" s="41"/>
      <c r="T18" s="43"/>
      <c r="U18" s="43"/>
      <c r="V18" s="41"/>
      <c r="W18" s="43"/>
      <c r="X18" s="43"/>
      <c r="Y18" s="41"/>
      <c r="Z18" s="43"/>
      <c r="AA18" s="43"/>
      <c r="AB18" s="41"/>
      <c r="AC18" s="41"/>
      <c r="AD18" s="41"/>
      <c r="AE18" s="44"/>
      <c r="AF18" s="43"/>
      <c r="AG18" s="43"/>
      <c r="AH18" s="41"/>
      <c r="AI18" s="43"/>
      <c r="AJ18" s="43"/>
      <c r="AK18" s="41"/>
      <c r="AL18" s="43"/>
      <c r="AM18" s="43"/>
      <c r="AN18" s="41"/>
      <c r="AO18" s="43"/>
      <c r="AP18" s="43"/>
      <c r="AQ18" s="41"/>
      <c r="AR18" s="41"/>
      <c r="AS18" s="41"/>
      <c r="AT18" s="44"/>
      <c r="AU18" s="43"/>
      <c r="AV18" s="43"/>
      <c r="AW18" s="41"/>
      <c r="AX18" s="43"/>
      <c r="AY18" s="43"/>
      <c r="AZ18" s="41"/>
      <c r="BA18" s="43"/>
      <c r="BB18" s="43"/>
      <c r="BC18" s="41"/>
      <c r="BD18" s="43"/>
      <c r="BE18" s="43"/>
      <c r="BF18" s="41"/>
      <c r="BG18" s="41"/>
      <c r="BH18" s="41"/>
      <c r="BI18" s="44"/>
      <c r="BJ18" s="43"/>
      <c r="BK18" s="43"/>
      <c r="BL18" s="41"/>
      <c r="BM18" s="43"/>
      <c r="BN18" s="43"/>
      <c r="BO18" s="41"/>
      <c r="BP18" s="43"/>
      <c r="BQ18" s="43"/>
      <c r="BR18" s="41"/>
      <c r="BS18" s="43"/>
      <c r="BT18" s="43"/>
      <c r="BU18" s="41"/>
      <c r="BV18" s="41"/>
      <c r="BW18" s="41"/>
      <c r="BX18" s="44"/>
      <c r="BY18" s="43"/>
      <c r="BZ18" s="43"/>
      <c r="CA18" s="41"/>
      <c r="CB18" s="43"/>
      <c r="CC18" s="43"/>
      <c r="CD18" s="41"/>
      <c r="CE18" s="43"/>
      <c r="CF18" s="43"/>
      <c r="CG18" s="41"/>
      <c r="CH18" s="43"/>
      <c r="CI18" s="43"/>
      <c r="CJ18" s="41"/>
      <c r="CK18" s="41"/>
      <c r="CL18" s="41"/>
      <c r="CM18" s="44"/>
      <c r="CN18" s="43"/>
      <c r="CO18" s="43"/>
      <c r="CP18" s="41"/>
      <c r="CQ18" s="43"/>
      <c r="CR18" s="43"/>
      <c r="CS18" s="41"/>
      <c r="CT18" s="43"/>
      <c r="CU18" s="43"/>
      <c r="CV18" s="41"/>
      <c r="CW18" s="43"/>
      <c r="CX18" s="43"/>
      <c r="CY18" s="41"/>
      <c r="CZ18" s="41"/>
      <c r="DA18" s="41"/>
      <c r="DB18" s="44"/>
      <c r="DC18" s="43"/>
      <c r="DD18" s="43"/>
      <c r="DE18" s="41"/>
      <c r="DF18" s="43"/>
      <c r="DG18" s="43"/>
      <c r="DH18" s="41"/>
      <c r="DI18" s="43"/>
      <c r="DJ18" s="43"/>
      <c r="DK18" s="41"/>
      <c r="DL18" s="43"/>
      <c r="DM18" s="43"/>
      <c r="DN18" s="41"/>
      <c r="DO18" s="41"/>
      <c r="DP18" s="41"/>
      <c r="DQ18" s="44"/>
      <c r="DR18" s="43"/>
      <c r="DS18" s="43"/>
      <c r="DT18" s="41"/>
      <c r="DU18" s="43"/>
      <c r="DV18" s="43"/>
      <c r="DW18" s="41"/>
      <c r="DX18" s="43"/>
      <c r="DY18" s="43"/>
      <c r="DZ18" s="41"/>
      <c r="EA18" s="43"/>
      <c r="EB18" s="43"/>
      <c r="EC18" s="41"/>
      <c r="ED18" s="41"/>
      <c r="EE18" s="41"/>
      <c r="EF18" s="44"/>
      <c r="EG18" s="43"/>
      <c r="EH18" s="43"/>
      <c r="EI18" s="41"/>
      <c r="EJ18" s="43"/>
      <c r="EK18" s="43"/>
      <c r="EL18" s="41"/>
      <c r="EM18" s="43"/>
      <c r="EN18" s="43"/>
      <c r="EO18" s="41"/>
      <c r="EP18" s="43"/>
      <c r="EQ18" s="43"/>
      <c r="ER18" s="41"/>
      <c r="ES18" s="41"/>
      <c r="ET18" s="41"/>
      <c r="EU18" s="44"/>
      <c r="EV18" s="43"/>
      <c r="EW18" s="43"/>
      <c r="EX18" s="41"/>
      <c r="EY18" s="43"/>
      <c r="EZ18" s="43"/>
      <c r="FA18" s="41"/>
      <c r="FB18" s="43"/>
      <c r="FC18" s="43"/>
      <c r="FD18" s="41"/>
      <c r="FE18" s="43"/>
      <c r="FF18" s="43"/>
      <c r="FG18" s="41"/>
      <c r="FH18" s="41"/>
      <c r="FI18" s="41"/>
      <c r="FJ18" s="44"/>
      <c r="FK18" s="43"/>
      <c r="FL18" s="43"/>
      <c r="FM18" s="41"/>
      <c r="FN18" s="43"/>
      <c r="FO18" s="43"/>
      <c r="FP18" s="41"/>
      <c r="FQ18" s="43"/>
      <c r="FR18" s="43"/>
      <c r="FS18" s="41"/>
      <c r="FT18" s="43"/>
      <c r="FU18" s="43"/>
      <c r="FV18" s="41"/>
      <c r="FW18" s="41"/>
      <c r="FX18" s="41"/>
      <c r="FY18" s="44"/>
      <c r="FZ18" s="43"/>
      <c r="GA18" s="43"/>
      <c r="GB18" s="41"/>
      <c r="GC18" s="43"/>
      <c r="GD18" s="43"/>
      <c r="GE18" s="41"/>
      <c r="GF18" s="43"/>
      <c r="GG18" s="43"/>
      <c r="GH18" s="41"/>
      <c r="GI18" s="43"/>
      <c r="GJ18" s="43"/>
      <c r="GK18" s="41"/>
      <c r="GL18" s="41"/>
      <c r="GM18" s="41"/>
      <c r="GN18" s="44"/>
      <c r="GO18" s="43"/>
      <c r="GP18" s="43"/>
      <c r="GQ18" s="41"/>
      <c r="GR18" s="43"/>
      <c r="GS18" s="43"/>
      <c r="GT18" s="41"/>
      <c r="GU18" s="43"/>
      <c r="GV18" s="43"/>
      <c r="GW18" s="41"/>
      <c r="GX18" s="43"/>
      <c r="GY18" s="43"/>
      <c r="GZ18" s="41"/>
      <c r="HA18" s="41"/>
      <c r="HB18" s="41"/>
      <c r="HC18" s="44"/>
      <c r="HD18" s="43"/>
      <c r="HE18" s="43"/>
      <c r="HF18" s="41"/>
      <c r="HG18" s="43"/>
      <c r="HH18" s="43"/>
      <c r="HI18" s="41"/>
      <c r="HJ18" s="43"/>
      <c r="HK18" s="43"/>
      <c r="HL18" s="41"/>
      <c r="HM18" s="43"/>
      <c r="HN18" s="43"/>
      <c r="HO18" s="41"/>
      <c r="HP18" s="41"/>
      <c r="HQ18" s="41"/>
      <c r="HR18" s="44"/>
      <c r="HS18" s="43"/>
      <c r="HT18" s="43"/>
      <c r="HU18" s="41"/>
      <c r="HV18" s="43"/>
      <c r="HW18" s="43"/>
      <c r="HX18" s="41"/>
      <c r="HY18" s="43"/>
      <c r="HZ18" s="43"/>
      <c r="IA18" s="41"/>
      <c r="IB18" s="43"/>
      <c r="IC18" s="43"/>
      <c r="ID18" s="41"/>
      <c r="IE18" s="41"/>
      <c r="IF18" s="41"/>
      <c r="IG18" s="44"/>
      <c r="IH18" s="43"/>
      <c r="II18" s="43"/>
      <c r="IJ18" s="41"/>
      <c r="IK18" s="43"/>
      <c r="IL18" s="43"/>
      <c r="IM18" s="41"/>
      <c r="IN18" s="43"/>
      <c r="IO18" s="43"/>
      <c r="IP18" s="41"/>
      <c r="IQ18" s="43"/>
      <c r="IR18" s="43"/>
      <c r="IS18" s="41"/>
    </row>
    <row r="19" spans="1:13" ht="15.75">
      <c r="A19" s="5"/>
      <c r="B19" s="5"/>
      <c r="C19" s="5"/>
      <c r="D19" s="6"/>
      <c r="G19" s="5"/>
      <c r="J19" s="5"/>
      <c r="M19" s="5"/>
    </row>
    <row r="20" spans="1:15" ht="15.75">
      <c r="A20" s="5" t="str">
        <f>GHCCR!A18</f>
        <v>Geoenvironmental Studies (MS)</v>
      </c>
      <c r="B20" s="5"/>
      <c r="C20" s="5"/>
      <c r="D20" s="6"/>
      <c r="E20" s="5">
        <f>GHCCR!E18</f>
        <v>37</v>
      </c>
      <c r="F20" s="5">
        <f>GHCCR!F18</f>
        <v>323</v>
      </c>
      <c r="G20" s="5"/>
      <c r="H20" s="5">
        <f>GHCCR!H18</f>
        <v>36</v>
      </c>
      <c r="I20" s="5">
        <f>GHCCR!I18</f>
        <v>315</v>
      </c>
      <c r="J20" s="5"/>
      <c r="K20" s="5">
        <f>GHCCR!K18</f>
        <v>29</v>
      </c>
      <c r="L20" s="5">
        <f>GHCCR!L18</f>
        <v>251</v>
      </c>
      <c r="M20" s="5"/>
      <c r="N20" s="5">
        <f>GHCCR!N18</f>
        <v>33</v>
      </c>
      <c r="O20" s="5">
        <f>GHCCR!O18</f>
        <v>264</v>
      </c>
    </row>
    <row r="21" spans="1:253" ht="15.75">
      <c r="A21" s="41" t="s">
        <v>95</v>
      </c>
      <c r="B21" s="41"/>
      <c r="C21" s="41"/>
      <c r="D21" s="42" t="s">
        <v>99</v>
      </c>
      <c r="E21" s="43">
        <f>SUM(E20)</f>
        <v>37</v>
      </c>
      <c r="F21" s="43"/>
      <c r="G21" s="41"/>
      <c r="H21" s="43">
        <f>SUM(H20)</f>
        <v>36</v>
      </c>
      <c r="I21" s="43"/>
      <c r="J21" s="41"/>
      <c r="K21" s="43">
        <f>SUM(K20)</f>
        <v>29</v>
      </c>
      <c r="L21" s="43"/>
      <c r="M21" s="41"/>
      <c r="N21" s="43">
        <f>SUM(N20)</f>
        <v>33</v>
      </c>
      <c r="O21" s="43"/>
      <c r="P21" s="44"/>
      <c r="Q21" s="43"/>
      <c r="R21" s="43"/>
      <c r="S21" s="41"/>
      <c r="T21" s="43"/>
      <c r="U21" s="43"/>
      <c r="V21" s="41"/>
      <c r="W21" s="43"/>
      <c r="X21" s="43"/>
      <c r="Y21" s="41"/>
      <c r="Z21" s="43"/>
      <c r="AA21" s="43"/>
      <c r="AB21" s="41"/>
      <c r="AC21" s="41"/>
      <c r="AD21" s="41"/>
      <c r="AE21" s="44"/>
      <c r="AF21" s="43"/>
      <c r="AG21" s="43"/>
      <c r="AH21" s="41"/>
      <c r="AI21" s="43"/>
      <c r="AJ21" s="43"/>
      <c r="AK21" s="41"/>
      <c r="AL21" s="43"/>
      <c r="AM21" s="43"/>
      <c r="AN21" s="41"/>
      <c r="AO21" s="43"/>
      <c r="AP21" s="43"/>
      <c r="AQ21" s="41"/>
      <c r="AR21" s="41"/>
      <c r="AS21" s="41"/>
      <c r="AT21" s="44"/>
      <c r="AU21" s="43"/>
      <c r="AV21" s="43"/>
      <c r="AW21" s="41"/>
      <c r="AX21" s="43"/>
      <c r="AY21" s="43"/>
      <c r="AZ21" s="41"/>
      <c r="BA21" s="43"/>
      <c r="BB21" s="43"/>
      <c r="BC21" s="41"/>
      <c r="BD21" s="43"/>
      <c r="BE21" s="43"/>
      <c r="BF21" s="41"/>
      <c r="BG21" s="41"/>
      <c r="BH21" s="41"/>
      <c r="BI21" s="44"/>
      <c r="BJ21" s="43"/>
      <c r="BK21" s="43"/>
      <c r="BL21" s="41"/>
      <c r="BM21" s="43"/>
      <c r="BN21" s="43"/>
      <c r="BO21" s="41"/>
      <c r="BP21" s="43"/>
      <c r="BQ21" s="43"/>
      <c r="BR21" s="41"/>
      <c r="BS21" s="43"/>
      <c r="BT21" s="43"/>
      <c r="BU21" s="41"/>
      <c r="BV21" s="41"/>
      <c r="BW21" s="41"/>
      <c r="BX21" s="44"/>
      <c r="BY21" s="43"/>
      <c r="BZ21" s="43"/>
      <c r="CA21" s="41"/>
      <c r="CB21" s="43"/>
      <c r="CC21" s="43"/>
      <c r="CD21" s="41"/>
      <c r="CE21" s="43"/>
      <c r="CF21" s="43"/>
      <c r="CG21" s="41"/>
      <c r="CH21" s="43"/>
      <c r="CI21" s="43"/>
      <c r="CJ21" s="41"/>
      <c r="CK21" s="41"/>
      <c r="CL21" s="41"/>
      <c r="CM21" s="44"/>
      <c r="CN21" s="43"/>
      <c r="CO21" s="43"/>
      <c r="CP21" s="41"/>
      <c r="CQ21" s="43"/>
      <c r="CR21" s="43"/>
      <c r="CS21" s="41"/>
      <c r="CT21" s="43"/>
      <c r="CU21" s="43"/>
      <c r="CV21" s="41"/>
      <c r="CW21" s="43"/>
      <c r="CX21" s="43"/>
      <c r="CY21" s="41"/>
      <c r="CZ21" s="41"/>
      <c r="DA21" s="41"/>
      <c r="DB21" s="44"/>
      <c r="DC21" s="43"/>
      <c r="DD21" s="43"/>
      <c r="DE21" s="41"/>
      <c r="DF21" s="43"/>
      <c r="DG21" s="43"/>
      <c r="DH21" s="41"/>
      <c r="DI21" s="43"/>
      <c r="DJ21" s="43"/>
      <c r="DK21" s="41"/>
      <c r="DL21" s="43"/>
      <c r="DM21" s="43"/>
      <c r="DN21" s="41"/>
      <c r="DO21" s="41"/>
      <c r="DP21" s="41"/>
      <c r="DQ21" s="44"/>
      <c r="DR21" s="43"/>
      <c r="DS21" s="43"/>
      <c r="DT21" s="41"/>
      <c r="DU21" s="43"/>
      <c r="DV21" s="43"/>
      <c r="DW21" s="41"/>
      <c r="DX21" s="43"/>
      <c r="DY21" s="43"/>
      <c r="DZ21" s="41"/>
      <c r="EA21" s="43"/>
      <c r="EB21" s="43"/>
      <c r="EC21" s="41"/>
      <c r="ED21" s="41"/>
      <c r="EE21" s="41"/>
      <c r="EF21" s="44"/>
      <c r="EG21" s="43"/>
      <c r="EH21" s="43"/>
      <c r="EI21" s="41"/>
      <c r="EJ21" s="43"/>
      <c r="EK21" s="43"/>
      <c r="EL21" s="41"/>
      <c r="EM21" s="43"/>
      <c r="EN21" s="43"/>
      <c r="EO21" s="41"/>
      <c r="EP21" s="43"/>
      <c r="EQ21" s="43"/>
      <c r="ER21" s="41"/>
      <c r="ES21" s="41"/>
      <c r="ET21" s="41"/>
      <c r="EU21" s="44"/>
      <c r="EV21" s="43"/>
      <c r="EW21" s="43"/>
      <c r="EX21" s="41"/>
      <c r="EY21" s="43"/>
      <c r="EZ21" s="43"/>
      <c r="FA21" s="41"/>
      <c r="FB21" s="43"/>
      <c r="FC21" s="43"/>
      <c r="FD21" s="41"/>
      <c r="FE21" s="43"/>
      <c r="FF21" s="43"/>
      <c r="FG21" s="41"/>
      <c r="FH21" s="41"/>
      <c r="FI21" s="41"/>
      <c r="FJ21" s="44"/>
      <c r="FK21" s="43"/>
      <c r="FL21" s="43"/>
      <c r="FM21" s="41"/>
      <c r="FN21" s="43"/>
      <c r="FO21" s="43"/>
      <c r="FP21" s="41"/>
      <c r="FQ21" s="43"/>
      <c r="FR21" s="43"/>
      <c r="FS21" s="41"/>
      <c r="FT21" s="43"/>
      <c r="FU21" s="43"/>
      <c r="FV21" s="41"/>
      <c r="FW21" s="41"/>
      <c r="FX21" s="41"/>
      <c r="FY21" s="44"/>
      <c r="FZ21" s="43"/>
      <c r="GA21" s="43"/>
      <c r="GB21" s="41"/>
      <c r="GC21" s="43"/>
      <c r="GD21" s="43"/>
      <c r="GE21" s="41"/>
      <c r="GF21" s="43"/>
      <c r="GG21" s="43"/>
      <c r="GH21" s="41"/>
      <c r="GI21" s="43"/>
      <c r="GJ21" s="43"/>
      <c r="GK21" s="41"/>
      <c r="GL21" s="41"/>
      <c r="GM21" s="41"/>
      <c r="GN21" s="44"/>
      <c r="GO21" s="43"/>
      <c r="GP21" s="43"/>
      <c r="GQ21" s="41"/>
      <c r="GR21" s="43"/>
      <c r="GS21" s="43"/>
      <c r="GT21" s="41"/>
      <c r="GU21" s="43"/>
      <c r="GV21" s="43"/>
      <c r="GW21" s="41"/>
      <c r="GX21" s="43"/>
      <c r="GY21" s="43"/>
      <c r="GZ21" s="41"/>
      <c r="HA21" s="41"/>
      <c r="HB21" s="41"/>
      <c r="HC21" s="44"/>
      <c r="HD21" s="43"/>
      <c r="HE21" s="43"/>
      <c r="HF21" s="41"/>
      <c r="HG21" s="43"/>
      <c r="HH21" s="43"/>
      <c r="HI21" s="41"/>
      <c r="HJ21" s="43"/>
      <c r="HK21" s="43"/>
      <c r="HL21" s="41"/>
      <c r="HM21" s="43"/>
      <c r="HN21" s="43"/>
      <c r="HO21" s="41"/>
      <c r="HP21" s="41"/>
      <c r="HQ21" s="41"/>
      <c r="HR21" s="44"/>
      <c r="HS21" s="43"/>
      <c r="HT21" s="43"/>
      <c r="HU21" s="41"/>
      <c r="HV21" s="43"/>
      <c r="HW21" s="43"/>
      <c r="HX21" s="41"/>
      <c r="HY21" s="43"/>
      <c r="HZ21" s="43"/>
      <c r="IA21" s="41"/>
      <c r="IB21" s="43"/>
      <c r="IC21" s="43"/>
      <c r="ID21" s="41"/>
      <c r="IE21" s="41"/>
      <c r="IF21" s="41"/>
      <c r="IG21" s="44"/>
      <c r="IH21" s="43"/>
      <c r="II21" s="43"/>
      <c r="IJ21" s="41"/>
      <c r="IK21" s="43"/>
      <c r="IL21" s="43"/>
      <c r="IM21" s="41"/>
      <c r="IN21" s="43"/>
      <c r="IO21" s="43"/>
      <c r="IP21" s="41"/>
      <c r="IQ21" s="43"/>
      <c r="IR21" s="43"/>
      <c r="IS21" s="41"/>
    </row>
    <row r="22" spans="1:13" ht="15.75">
      <c r="A22" s="5"/>
      <c r="B22" s="5"/>
      <c r="C22" s="6"/>
      <c r="D22" s="6"/>
      <c r="G22" s="6"/>
      <c r="J22" s="6"/>
      <c r="M22" s="6"/>
    </row>
    <row r="23" spans="1:15" ht="15.75">
      <c r="A23" s="5" t="str">
        <f>GHCCR!A27</f>
        <v>Public Administration (MPA)</v>
      </c>
      <c r="B23" s="5"/>
      <c r="C23" s="5"/>
      <c r="D23" s="6"/>
      <c r="E23" s="5">
        <f>GHCCR!E27</f>
        <v>31</v>
      </c>
      <c r="F23" s="5">
        <f>GHCCR!F27</f>
        <v>183</v>
      </c>
      <c r="G23" s="5"/>
      <c r="H23" s="5">
        <f>GHCCR!H27</f>
        <v>41</v>
      </c>
      <c r="I23" s="5">
        <f>GHCCR!I27</f>
        <v>261</v>
      </c>
      <c r="J23" s="5"/>
      <c r="K23" s="5">
        <f>GHCCR!K27</f>
        <v>43</v>
      </c>
      <c r="L23" s="5">
        <f>GHCCR!L27</f>
        <v>234</v>
      </c>
      <c r="M23" s="5"/>
      <c r="N23" s="5">
        <f>GHCCR!N27</f>
        <v>41</v>
      </c>
      <c r="O23" s="5">
        <f>GHCCR!O27</f>
        <v>239</v>
      </c>
    </row>
    <row r="24" spans="1:253" ht="15.75">
      <c r="A24" s="41" t="s">
        <v>95</v>
      </c>
      <c r="B24" s="41"/>
      <c r="C24" s="41"/>
      <c r="D24" s="42" t="s">
        <v>100</v>
      </c>
      <c r="E24" s="43">
        <f>SUM(E23)</f>
        <v>31</v>
      </c>
      <c r="F24" s="43"/>
      <c r="G24" s="41"/>
      <c r="H24" s="43">
        <f>SUM(H23)</f>
        <v>41</v>
      </c>
      <c r="I24" s="43"/>
      <c r="J24" s="41"/>
      <c r="K24" s="43">
        <f>SUM(K23)</f>
        <v>43</v>
      </c>
      <c r="L24" s="43"/>
      <c r="M24" s="41"/>
      <c r="N24" s="43">
        <f>SUM(N23)</f>
        <v>41</v>
      </c>
      <c r="O24" s="43"/>
      <c r="P24" s="44"/>
      <c r="Q24" s="43"/>
      <c r="R24" s="43"/>
      <c r="S24" s="41"/>
      <c r="T24" s="43"/>
      <c r="U24" s="43"/>
      <c r="V24" s="41"/>
      <c r="W24" s="43"/>
      <c r="X24" s="43"/>
      <c r="Y24" s="41"/>
      <c r="Z24" s="43"/>
      <c r="AA24" s="43"/>
      <c r="AB24" s="41"/>
      <c r="AC24" s="41"/>
      <c r="AD24" s="41"/>
      <c r="AE24" s="44"/>
      <c r="AF24" s="43"/>
      <c r="AG24" s="43"/>
      <c r="AH24" s="41"/>
      <c r="AI24" s="43"/>
      <c r="AJ24" s="43"/>
      <c r="AK24" s="41"/>
      <c r="AL24" s="43"/>
      <c r="AM24" s="43"/>
      <c r="AN24" s="41"/>
      <c r="AO24" s="43"/>
      <c r="AP24" s="43"/>
      <c r="AQ24" s="41"/>
      <c r="AR24" s="41"/>
      <c r="AS24" s="41"/>
      <c r="AT24" s="44"/>
      <c r="AU24" s="43"/>
      <c r="AV24" s="43"/>
      <c r="AW24" s="41"/>
      <c r="AX24" s="43"/>
      <c r="AY24" s="43"/>
      <c r="AZ24" s="41"/>
      <c r="BA24" s="43"/>
      <c r="BB24" s="43"/>
      <c r="BC24" s="41"/>
      <c r="BD24" s="43"/>
      <c r="BE24" s="43"/>
      <c r="BF24" s="41"/>
      <c r="BG24" s="41"/>
      <c r="BH24" s="41"/>
      <c r="BI24" s="44"/>
      <c r="BJ24" s="43"/>
      <c r="BK24" s="43"/>
      <c r="BL24" s="41"/>
      <c r="BM24" s="43"/>
      <c r="BN24" s="43"/>
      <c r="BO24" s="41"/>
      <c r="BP24" s="43"/>
      <c r="BQ24" s="43"/>
      <c r="BR24" s="41"/>
      <c r="BS24" s="43"/>
      <c r="BT24" s="43"/>
      <c r="BU24" s="41"/>
      <c r="BV24" s="41"/>
      <c r="BW24" s="41"/>
      <c r="BX24" s="44"/>
      <c r="BY24" s="43"/>
      <c r="BZ24" s="43"/>
      <c r="CA24" s="41"/>
      <c r="CB24" s="43"/>
      <c r="CC24" s="43"/>
      <c r="CD24" s="41"/>
      <c r="CE24" s="43"/>
      <c r="CF24" s="43"/>
      <c r="CG24" s="41"/>
      <c r="CH24" s="43"/>
      <c r="CI24" s="43"/>
      <c r="CJ24" s="41"/>
      <c r="CK24" s="41"/>
      <c r="CL24" s="41"/>
      <c r="CM24" s="44"/>
      <c r="CN24" s="43"/>
      <c r="CO24" s="43"/>
      <c r="CP24" s="41"/>
      <c r="CQ24" s="43"/>
      <c r="CR24" s="43"/>
      <c r="CS24" s="41"/>
      <c r="CT24" s="43"/>
      <c r="CU24" s="43"/>
      <c r="CV24" s="41"/>
      <c r="CW24" s="43"/>
      <c r="CX24" s="43"/>
      <c r="CY24" s="41"/>
      <c r="CZ24" s="41"/>
      <c r="DA24" s="41"/>
      <c r="DB24" s="44"/>
      <c r="DC24" s="43"/>
      <c r="DD24" s="43"/>
      <c r="DE24" s="41"/>
      <c r="DF24" s="43"/>
      <c r="DG24" s="43"/>
      <c r="DH24" s="41"/>
      <c r="DI24" s="43"/>
      <c r="DJ24" s="43"/>
      <c r="DK24" s="41"/>
      <c r="DL24" s="43"/>
      <c r="DM24" s="43"/>
      <c r="DN24" s="41"/>
      <c r="DO24" s="41"/>
      <c r="DP24" s="41"/>
      <c r="DQ24" s="44"/>
      <c r="DR24" s="43"/>
      <c r="DS24" s="43"/>
      <c r="DT24" s="41"/>
      <c r="DU24" s="43"/>
      <c r="DV24" s="43"/>
      <c r="DW24" s="41"/>
      <c r="DX24" s="43"/>
      <c r="DY24" s="43"/>
      <c r="DZ24" s="41"/>
      <c r="EA24" s="43"/>
      <c r="EB24" s="43"/>
      <c r="EC24" s="41"/>
      <c r="ED24" s="41"/>
      <c r="EE24" s="41"/>
      <c r="EF24" s="44"/>
      <c r="EG24" s="43"/>
      <c r="EH24" s="43"/>
      <c r="EI24" s="41"/>
      <c r="EJ24" s="43"/>
      <c r="EK24" s="43"/>
      <c r="EL24" s="41"/>
      <c r="EM24" s="43"/>
      <c r="EN24" s="43"/>
      <c r="EO24" s="41"/>
      <c r="EP24" s="43"/>
      <c r="EQ24" s="43"/>
      <c r="ER24" s="41"/>
      <c r="ES24" s="41"/>
      <c r="ET24" s="41"/>
      <c r="EU24" s="44"/>
      <c r="EV24" s="43"/>
      <c r="EW24" s="43"/>
      <c r="EX24" s="41"/>
      <c r="EY24" s="43"/>
      <c r="EZ24" s="43"/>
      <c r="FA24" s="41"/>
      <c r="FB24" s="43"/>
      <c r="FC24" s="43"/>
      <c r="FD24" s="41"/>
      <c r="FE24" s="43"/>
      <c r="FF24" s="43"/>
      <c r="FG24" s="41"/>
      <c r="FH24" s="41"/>
      <c r="FI24" s="41"/>
      <c r="FJ24" s="44"/>
      <c r="FK24" s="43"/>
      <c r="FL24" s="43"/>
      <c r="FM24" s="41"/>
      <c r="FN24" s="43"/>
      <c r="FO24" s="43"/>
      <c r="FP24" s="41"/>
      <c r="FQ24" s="43"/>
      <c r="FR24" s="43"/>
      <c r="FS24" s="41"/>
      <c r="FT24" s="43"/>
      <c r="FU24" s="43"/>
      <c r="FV24" s="41"/>
      <c r="FW24" s="41"/>
      <c r="FX24" s="41"/>
      <c r="FY24" s="44"/>
      <c r="FZ24" s="43"/>
      <c r="GA24" s="43"/>
      <c r="GB24" s="41"/>
      <c r="GC24" s="43"/>
      <c r="GD24" s="43"/>
      <c r="GE24" s="41"/>
      <c r="GF24" s="43"/>
      <c r="GG24" s="43"/>
      <c r="GH24" s="41"/>
      <c r="GI24" s="43"/>
      <c r="GJ24" s="43"/>
      <c r="GK24" s="41"/>
      <c r="GL24" s="41"/>
      <c r="GM24" s="41"/>
      <c r="GN24" s="44"/>
      <c r="GO24" s="43"/>
      <c r="GP24" s="43"/>
      <c r="GQ24" s="41"/>
      <c r="GR24" s="43"/>
      <c r="GS24" s="43"/>
      <c r="GT24" s="41"/>
      <c r="GU24" s="43"/>
      <c r="GV24" s="43"/>
      <c r="GW24" s="41"/>
      <c r="GX24" s="43"/>
      <c r="GY24" s="43"/>
      <c r="GZ24" s="41"/>
      <c r="HA24" s="41"/>
      <c r="HB24" s="41"/>
      <c r="HC24" s="44"/>
      <c r="HD24" s="43"/>
      <c r="HE24" s="43"/>
      <c r="HF24" s="41"/>
      <c r="HG24" s="43"/>
      <c r="HH24" s="43"/>
      <c r="HI24" s="41"/>
      <c r="HJ24" s="43"/>
      <c r="HK24" s="43"/>
      <c r="HL24" s="41"/>
      <c r="HM24" s="43"/>
      <c r="HN24" s="43"/>
      <c r="HO24" s="41"/>
      <c r="HP24" s="41"/>
      <c r="HQ24" s="41"/>
      <c r="HR24" s="44"/>
      <c r="HS24" s="43"/>
      <c r="HT24" s="43"/>
      <c r="HU24" s="41"/>
      <c r="HV24" s="43"/>
      <c r="HW24" s="43"/>
      <c r="HX24" s="41"/>
      <c r="HY24" s="43"/>
      <c r="HZ24" s="43"/>
      <c r="IA24" s="41"/>
      <c r="IB24" s="43"/>
      <c r="IC24" s="43"/>
      <c r="ID24" s="41"/>
      <c r="IE24" s="41"/>
      <c r="IF24" s="41"/>
      <c r="IG24" s="44"/>
      <c r="IH24" s="43"/>
      <c r="II24" s="43"/>
      <c r="IJ24" s="41"/>
      <c r="IK24" s="43"/>
      <c r="IL24" s="43"/>
      <c r="IM24" s="41"/>
      <c r="IN24" s="43"/>
      <c r="IO24" s="43"/>
      <c r="IP24" s="41"/>
      <c r="IQ24" s="43"/>
      <c r="IR24" s="43"/>
      <c r="IS24" s="41"/>
    </row>
    <row r="25" spans="1:13" ht="15.75">
      <c r="A25" s="5"/>
      <c r="B25" s="5"/>
      <c r="C25" s="6"/>
      <c r="D25" s="6"/>
      <c r="G25" s="6"/>
      <c r="J25" s="6"/>
      <c r="M25" s="6"/>
    </row>
    <row r="26" spans="1:15" ht="15.75">
      <c r="A26" s="5" t="str">
        <f>GHCCR!A20</f>
        <v>Applied History (MA)</v>
      </c>
      <c r="B26" s="18"/>
      <c r="C26" s="18"/>
      <c r="D26" s="45"/>
      <c r="E26" s="5">
        <f>GHCCR!E20</f>
        <v>35</v>
      </c>
      <c r="F26" s="5">
        <f>GHCCR!F20</f>
        <v>252</v>
      </c>
      <c r="G26" s="18"/>
      <c r="H26" s="5">
        <f>GHCCR!H20</f>
        <v>43</v>
      </c>
      <c r="I26" s="5">
        <f>GHCCR!I20</f>
        <v>300</v>
      </c>
      <c r="J26" s="18"/>
      <c r="K26" s="5">
        <f>GHCCR!K20</f>
        <v>37</v>
      </c>
      <c r="L26" s="5">
        <f>GHCCR!L20</f>
        <v>231</v>
      </c>
      <c r="M26" s="18"/>
      <c r="N26" s="5">
        <f>GHCCR!N20</f>
        <v>30</v>
      </c>
      <c r="O26" s="5">
        <f>GHCCR!O20</f>
        <v>183</v>
      </c>
    </row>
    <row r="27" spans="1:253" ht="15.75">
      <c r="A27" s="41" t="s">
        <v>95</v>
      </c>
      <c r="B27" s="41"/>
      <c r="C27" s="41"/>
      <c r="D27" s="42" t="s">
        <v>101</v>
      </c>
      <c r="E27" s="43">
        <f>SUM(E26:E26)</f>
        <v>35</v>
      </c>
      <c r="F27" s="43"/>
      <c r="G27" s="41"/>
      <c r="H27" s="43">
        <f>SUM(H26:H26)</f>
        <v>43</v>
      </c>
      <c r="I27" s="43"/>
      <c r="J27" s="41"/>
      <c r="K27" s="43">
        <f>SUM(K26:K26)</f>
        <v>37</v>
      </c>
      <c r="L27" s="43"/>
      <c r="M27" s="41"/>
      <c r="N27" s="43">
        <f>SUM(N26:N26)</f>
        <v>30</v>
      </c>
      <c r="O27" s="43"/>
      <c r="P27" s="44"/>
      <c r="Q27" s="43"/>
      <c r="R27" s="43"/>
      <c r="S27" s="41"/>
      <c r="T27" s="43"/>
      <c r="U27" s="43"/>
      <c r="V27" s="41"/>
      <c r="W27" s="43"/>
      <c r="X27" s="43"/>
      <c r="Y27" s="41"/>
      <c r="Z27" s="43"/>
      <c r="AA27" s="43"/>
      <c r="AB27" s="41"/>
      <c r="AC27" s="41"/>
      <c r="AD27" s="41"/>
      <c r="AE27" s="44"/>
      <c r="AF27" s="43"/>
      <c r="AG27" s="43"/>
      <c r="AH27" s="41"/>
      <c r="AI27" s="43"/>
      <c r="AJ27" s="43"/>
      <c r="AK27" s="41"/>
      <c r="AL27" s="43"/>
      <c r="AM27" s="43"/>
      <c r="AN27" s="41"/>
      <c r="AO27" s="43"/>
      <c r="AP27" s="43"/>
      <c r="AQ27" s="41"/>
      <c r="AR27" s="41"/>
      <c r="AS27" s="41"/>
      <c r="AT27" s="44"/>
      <c r="AU27" s="43"/>
      <c r="AV27" s="43"/>
      <c r="AW27" s="41"/>
      <c r="AX27" s="43"/>
      <c r="AY27" s="43"/>
      <c r="AZ27" s="41"/>
      <c r="BA27" s="43"/>
      <c r="BB27" s="43"/>
      <c r="BC27" s="41"/>
      <c r="BD27" s="43"/>
      <c r="BE27" s="43"/>
      <c r="BF27" s="41"/>
      <c r="BG27" s="41"/>
      <c r="BH27" s="41"/>
      <c r="BI27" s="44"/>
      <c r="BJ27" s="43"/>
      <c r="BK27" s="43"/>
      <c r="BL27" s="41"/>
      <c r="BM27" s="43"/>
      <c r="BN27" s="43"/>
      <c r="BO27" s="41"/>
      <c r="BP27" s="43"/>
      <c r="BQ27" s="43"/>
      <c r="BR27" s="41"/>
      <c r="BS27" s="43"/>
      <c r="BT27" s="43"/>
      <c r="BU27" s="41"/>
      <c r="BV27" s="41"/>
      <c r="BW27" s="41"/>
      <c r="BX27" s="44"/>
      <c r="BY27" s="43"/>
      <c r="BZ27" s="43"/>
      <c r="CA27" s="41"/>
      <c r="CB27" s="43"/>
      <c r="CC27" s="43"/>
      <c r="CD27" s="41"/>
      <c r="CE27" s="43"/>
      <c r="CF27" s="43"/>
      <c r="CG27" s="41"/>
      <c r="CH27" s="43"/>
      <c r="CI27" s="43"/>
      <c r="CJ27" s="41"/>
      <c r="CK27" s="41"/>
      <c r="CL27" s="41"/>
      <c r="CM27" s="44"/>
      <c r="CN27" s="43"/>
      <c r="CO27" s="43"/>
      <c r="CP27" s="41"/>
      <c r="CQ27" s="43"/>
      <c r="CR27" s="43"/>
      <c r="CS27" s="41"/>
      <c r="CT27" s="43"/>
      <c r="CU27" s="43"/>
      <c r="CV27" s="41"/>
      <c r="CW27" s="43"/>
      <c r="CX27" s="43"/>
      <c r="CY27" s="41"/>
      <c r="CZ27" s="41"/>
      <c r="DA27" s="41"/>
      <c r="DB27" s="44"/>
      <c r="DC27" s="43"/>
      <c r="DD27" s="43"/>
      <c r="DE27" s="41"/>
      <c r="DF27" s="43"/>
      <c r="DG27" s="43"/>
      <c r="DH27" s="41"/>
      <c r="DI27" s="43"/>
      <c r="DJ27" s="43"/>
      <c r="DK27" s="41"/>
      <c r="DL27" s="43"/>
      <c r="DM27" s="43"/>
      <c r="DN27" s="41"/>
      <c r="DO27" s="41"/>
      <c r="DP27" s="41"/>
      <c r="DQ27" s="44"/>
      <c r="DR27" s="43"/>
      <c r="DS27" s="43"/>
      <c r="DT27" s="41"/>
      <c r="DU27" s="43"/>
      <c r="DV27" s="43"/>
      <c r="DW27" s="41"/>
      <c r="DX27" s="43"/>
      <c r="DY27" s="43"/>
      <c r="DZ27" s="41"/>
      <c r="EA27" s="43"/>
      <c r="EB27" s="43"/>
      <c r="EC27" s="41"/>
      <c r="ED27" s="41"/>
      <c r="EE27" s="41"/>
      <c r="EF27" s="44"/>
      <c r="EG27" s="43"/>
      <c r="EH27" s="43"/>
      <c r="EI27" s="41"/>
      <c r="EJ27" s="43"/>
      <c r="EK27" s="43"/>
      <c r="EL27" s="41"/>
      <c r="EM27" s="43"/>
      <c r="EN27" s="43"/>
      <c r="EO27" s="41"/>
      <c r="EP27" s="43"/>
      <c r="EQ27" s="43"/>
      <c r="ER27" s="41"/>
      <c r="ES27" s="41"/>
      <c r="ET27" s="41"/>
      <c r="EU27" s="44"/>
      <c r="EV27" s="43"/>
      <c r="EW27" s="43"/>
      <c r="EX27" s="41"/>
      <c r="EY27" s="43"/>
      <c r="EZ27" s="43"/>
      <c r="FA27" s="41"/>
      <c r="FB27" s="43"/>
      <c r="FC27" s="43"/>
      <c r="FD27" s="41"/>
      <c r="FE27" s="43"/>
      <c r="FF27" s="43"/>
      <c r="FG27" s="41"/>
      <c r="FH27" s="41"/>
      <c r="FI27" s="41"/>
      <c r="FJ27" s="44"/>
      <c r="FK27" s="43"/>
      <c r="FL27" s="43"/>
      <c r="FM27" s="41"/>
      <c r="FN27" s="43"/>
      <c r="FO27" s="43"/>
      <c r="FP27" s="41"/>
      <c r="FQ27" s="43"/>
      <c r="FR27" s="43"/>
      <c r="FS27" s="41"/>
      <c r="FT27" s="43"/>
      <c r="FU27" s="43"/>
      <c r="FV27" s="41"/>
      <c r="FW27" s="41"/>
      <c r="FX27" s="41"/>
      <c r="FY27" s="44"/>
      <c r="FZ27" s="43"/>
      <c r="GA27" s="43"/>
      <c r="GB27" s="41"/>
      <c r="GC27" s="43"/>
      <c r="GD27" s="43"/>
      <c r="GE27" s="41"/>
      <c r="GF27" s="43"/>
      <c r="GG27" s="43"/>
      <c r="GH27" s="41"/>
      <c r="GI27" s="43"/>
      <c r="GJ27" s="43"/>
      <c r="GK27" s="41"/>
      <c r="GL27" s="41"/>
      <c r="GM27" s="41"/>
      <c r="GN27" s="44"/>
      <c r="GO27" s="43"/>
      <c r="GP27" s="43"/>
      <c r="GQ27" s="41"/>
      <c r="GR27" s="43"/>
      <c r="GS27" s="43"/>
      <c r="GT27" s="41"/>
      <c r="GU27" s="43"/>
      <c r="GV27" s="43"/>
      <c r="GW27" s="41"/>
      <c r="GX27" s="43"/>
      <c r="GY27" s="43"/>
      <c r="GZ27" s="41"/>
      <c r="HA27" s="41"/>
      <c r="HB27" s="41"/>
      <c r="HC27" s="44"/>
      <c r="HD27" s="43"/>
      <c r="HE27" s="43"/>
      <c r="HF27" s="41"/>
      <c r="HG27" s="43"/>
      <c r="HH27" s="43"/>
      <c r="HI27" s="41"/>
      <c r="HJ27" s="43"/>
      <c r="HK27" s="43"/>
      <c r="HL27" s="41"/>
      <c r="HM27" s="43"/>
      <c r="HN27" s="43"/>
      <c r="HO27" s="41"/>
      <c r="HP27" s="41"/>
      <c r="HQ27" s="41"/>
      <c r="HR27" s="44"/>
      <c r="HS27" s="43"/>
      <c r="HT27" s="43"/>
      <c r="HU27" s="41"/>
      <c r="HV27" s="43"/>
      <c r="HW27" s="43"/>
      <c r="HX27" s="41"/>
      <c r="HY27" s="43"/>
      <c r="HZ27" s="43"/>
      <c r="IA27" s="41"/>
      <c r="IB27" s="43"/>
      <c r="IC27" s="43"/>
      <c r="ID27" s="41"/>
      <c r="IE27" s="41"/>
      <c r="IF27" s="41"/>
      <c r="IG27" s="44"/>
      <c r="IH27" s="43"/>
      <c r="II27" s="43"/>
      <c r="IJ27" s="41"/>
      <c r="IK27" s="43"/>
      <c r="IL27" s="43"/>
      <c r="IM27" s="41"/>
      <c r="IN27" s="43"/>
      <c r="IO27" s="43"/>
      <c r="IP27" s="41"/>
      <c r="IQ27" s="43"/>
      <c r="IR27" s="43"/>
      <c r="IS27" s="41"/>
    </row>
    <row r="28" spans="1:13" ht="15.75">
      <c r="A28" s="5"/>
      <c r="B28" s="5"/>
      <c r="C28" s="6"/>
      <c r="D28" s="6"/>
      <c r="G28" s="6"/>
      <c r="J28" s="6"/>
      <c r="M28" s="6"/>
    </row>
    <row r="29" spans="1:15" ht="15.7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253" ht="15.75">
      <c r="A30" s="41"/>
      <c r="B30" s="41"/>
      <c r="C30" s="41"/>
      <c r="D30" s="42"/>
      <c r="E30" s="43"/>
      <c r="F30" s="43"/>
      <c r="G30" s="41"/>
      <c r="H30" s="43"/>
      <c r="I30" s="43"/>
      <c r="J30" s="41"/>
      <c r="K30" s="43"/>
      <c r="L30" s="43"/>
      <c r="M30" s="41"/>
      <c r="N30" s="43"/>
      <c r="O30" s="43"/>
      <c r="P30" s="44"/>
      <c r="Q30" s="43"/>
      <c r="R30" s="43"/>
      <c r="S30" s="41"/>
      <c r="T30" s="43"/>
      <c r="U30" s="43"/>
      <c r="V30" s="41"/>
      <c r="W30" s="43"/>
      <c r="X30" s="43"/>
      <c r="Y30" s="41"/>
      <c r="Z30" s="43"/>
      <c r="AA30" s="43"/>
      <c r="AB30" s="41"/>
      <c r="AC30" s="41"/>
      <c r="AD30" s="41"/>
      <c r="AE30" s="44"/>
      <c r="AF30" s="43"/>
      <c r="AG30" s="43"/>
      <c r="AH30" s="41"/>
      <c r="AI30" s="43"/>
      <c r="AJ30" s="43"/>
      <c r="AK30" s="41"/>
      <c r="AL30" s="43"/>
      <c r="AM30" s="43"/>
      <c r="AN30" s="41"/>
      <c r="AO30" s="43"/>
      <c r="AP30" s="43"/>
      <c r="AQ30" s="41"/>
      <c r="AR30" s="41"/>
      <c r="AS30" s="41"/>
      <c r="AT30" s="44"/>
      <c r="AU30" s="43"/>
      <c r="AV30" s="43"/>
      <c r="AW30" s="41"/>
      <c r="AX30" s="43"/>
      <c r="AY30" s="43"/>
      <c r="AZ30" s="41"/>
      <c r="BA30" s="43"/>
      <c r="BB30" s="43"/>
      <c r="BC30" s="41"/>
      <c r="BD30" s="43"/>
      <c r="BE30" s="43"/>
      <c r="BF30" s="41"/>
      <c r="BG30" s="41"/>
      <c r="BH30" s="41"/>
      <c r="BI30" s="44"/>
      <c r="BJ30" s="43"/>
      <c r="BK30" s="43"/>
      <c r="BL30" s="41"/>
      <c r="BM30" s="43"/>
      <c r="BN30" s="43"/>
      <c r="BO30" s="41"/>
      <c r="BP30" s="43"/>
      <c r="BQ30" s="43"/>
      <c r="BR30" s="41"/>
      <c r="BS30" s="43"/>
      <c r="BT30" s="43"/>
      <c r="BU30" s="41"/>
      <c r="BV30" s="41"/>
      <c r="BW30" s="41"/>
      <c r="BX30" s="44"/>
      <c r="BY30" s="43"/>
      <c r="BZ30" s="43"/>
      <c r="CA30" s="41"/>
      <c r="CB30" s="43"/>
      <c r="CC30" s="43"/>
      <c r="CD30" s="41"/>
      <c r="CE30" s="43"/>
      <c r="CF30" s="43"/>
      <c r="CG30" s="41"/>
      <c r="CH30" s="43"/>
      <c r="CI30" s="43"/>
      <c r="CJ30" s="41"/>
      <c r="CK30" s="41"/>
      <c r="CL30" s="41"/>
      <c r="CM30" s="44"/>
      <c r="CN30" s="43"/>
      <c r="CO30" s="43"/>
      <c r="CP30" s="41"/>
      <c r="CQ30" s="43"/>
      <c r="CR30" s="43"/>
      <c r="CS30" s="41"/>
      <c r="CT30" s="43"/>
      <c r="CU30" s="43"/>
      <c r="CV30" s="41"/>
      <c r="CW30" s="43"/>
      <c r="CX30" s="43"/>
      <c r="CY30" s="41"/>
      <c r="CZ30" s="41"/>
      <c r="DA30" s="41"/>
      <c r="DB30" s="44"/>
      <c r="DC30" s="43"/>
      <c r="DD30" s="43"/>
      <c r="DE30" s="41"/>
      <c r="DF30" s="43"/>
      <c r="DG30" s="43"/>
      <c r="DH30" s="41"/>
      <c r="DI30" s="43"/>
      <c r="DJ30" s="43"/>
      <c r="DK30" s="41"/>
      <c r="DL30" s="43"/>
      <c r="DM30" s="43"/>
      <c r="DN30" s="41"/>
      <c r="DO30" s="41"/>
      <c r="DP30" s="41"/>
      <c r="DQ30" s="44"/>
      <c r="DR30" s="43"/>
      <c r="DS30" s="43"/>
      <c r="DT30" s="41"/>
      <c r="DU30" s="43"/>
      <c r="DV30" s="43"/>
      <c r="DW30" s="41"/>
      <c r="DX30" s="43"/>
      <c r="DY30" s="43"/>
      <c r="DZ30" s="41"/>
      <c r="EA30" s="43"/>
      <c r="EB30" s="43"/>
      <c r="EC30" s="41"/>
      <c r="ED30" s="41"/>
      <c r="EE30" s="41"/>
      <c r="EF30" s="44"/>
      <c r="EG30" s="43"/>
      <c r="EH30" s="43"/>
      <c r="EI30" s="41"/>
      <c r="EJ30" s="43"/>
      <c r="EK30" s="43"/>
      <c r="EL30" s="41"/>
      <c r="EM30" s="43"/>
      <c r="EN30" s="43"/>
      <c r="EO30" s="41"/>
      <c r="EP30" s="43"/>
      <c r="EQ30" s="43"/>
      <c r="ER30" s="41"/>
      <c r="ES30" s="41"/>
      <c r="ET30" s="41"/>
      <c r="EU30" s="44"/>
      <c r="EV30" s="43"/>
      <c r="EW30" s="43"/>
      <c r="EX30" s="41"/>
      <c r="EY30" s="43"/>
      <c r="EZ30" s="43"/>
      <c r="FA30" s="41"/>
      <c r="FB30" s="43"/>
      <c r="FC30" s="43"/>
      <c r="FD30" s="41"/>
      <c r="FE30" s="43"/>
      <c r="FF30" s="43"/>
      <c r="FG30" s="41"/>
      <c r="FH30" s="41"/>
      <c r="FI30" s="41"/>
      <c r="FJ30" s="44"/>
      <c r="FK30" s="43"/>
      <c r="FL30" s="43"/>
      <c r="FM30" s="41"/>
      <c r="FN30" s="43"/>
      <c r="FO30" s="43"/>
      <c r="FP30" s="41"/>
      <c r="FQ30" s="43"/>
      <c r="FR30" s="43"/>
      <c r="FS30" s="41"/>
      <c r="FT30" s="43"/>
      <c r="FU30" s="43"/>
      <c r="FV30" s="41"/>
      <c r="FW30" s="41"/>
      <c r="FX30" s="41"/>
      <c r="FY30" s="44"/>
      <c r="FZ30" s="43"/>
      <c r="GA30" s="43"/>
      <c r="GB30" s="41"/>
      <c r="GC30" s="43"/>
      <c r="GD30" s="43"/>
      <c r="GE30" s="41"/>
      <c r="GF30" s="43"/>
      <c r="GG30" s="43"/>
      <c r="GH30" s="41"/>
      <c r="GI30" s="43"/>
      <c r="GJ30" s="43"/>
      <c r="GK30" s="41"/>
      <c r="GL30" s="41"/>
      <c r="GM30" s="41"/>
      <c r="GN30" s="44"/>
      <c r="GO30" s="43"/>
      <c r="GP30" s="43"/>
      <c r="GQ30" s="41"/>
      <c r="GR30" s="43"/>
      <c r="GS30" s="43"/>
      <c r="GT30" s="41"/>
      <c r="GU30" s="43"/>
      <c r="GV30" s="43"/>
      <c r="GW30" s="41"/>
      <c r="GX30" s="43"/>
      <c r="GY30" s="43"/>
      <c r="GZ30" s="41"/>
      <c r="HA30" s="41"/>
      <c r="HB30" s="41"/>
      <c r="HC30" s="44"/>
      <c r="HD30" s="43"/>
      <c r="HE30" s="43"/>
      <c r="HF30" s="41"/>
      <c r="HG30" s="43"/>
      <c r="HH30" s="43"/>
      <c r="HI30" s="41"/>
      <c r="HJ30" s="43"/>
      <c r="HK30" s="43"/>
      <c r="HL30" s="41"/>
      <c r="HM30" s="43"/>
      <c r="HN30" s="43"/>
      <c r="HO30" s="41"/>
      <c r="HP30" s="41"/>
      <c r="HQ30" s="41"/>
      <c r="HR30" s="44"/>
      <c r="HS30" s="43"/>
      <c r="HT30" s="43"/>
      <c r="HU30" s="41"/>
      <c r="HV30" s="43"/>
      <c r="HW30" s="43"/>
      <c r="HX30" s="41"/>
      <c r="HY30" s="43"/>
      <c r="HZ30" s="43"/>
      <c r="IA30" s="41"/>
      <c r="IB30" s="43"/>
      <c r="IC30" s="43"/>
      <c r="ID30" s="41"/>
      <c r="IE30" s="41"/>
      <c r="IF30" s="41"/>
      <c r="IG30" s="44"/>
      <c r="IH30" s="43"/>
      <c r="II30" s="43"/>
      <c r="IJ30" s="41"/>
      <c r="IK30" s="43"/>
      <c r="IL30" s="43"/>
      <c r="IM30" s="41"/>
      <c r="IN30" s="43"/>
      <c r="IO30" s="43"/>
      <c r="IP30" s="41"/>
      <c r="IQ30" s="43"/>
      <c r="IR30" s="43"/>
      <c r="IS30" s="41"/>
    </row>
    <row r="32" spans="1:15" ht="15.75">
      <c r="A32" s="5" t="str">
        <f>GHCCR!A22</f>
        <v>Organizational Development &amp; Leadership (MS)</v>
      </c>
      <c r="E32" s="5">
        <f>GHCCR!E22</f>
        <v>52</v>
      </c>
      <c r="F32" s="5">
        <f>GHCCR!F22</f>
        <v>297</v>
      </c>
      <c r="H32" s="5">
        <f>GHCCR!H22</f>
        <v>42</v>
      </c>
      <c r="I32" s="5">
        <f>GHCCR!I22</f>
        <v>255</v>
      </c>
      <c r="K32" s="5">
        <f>GHCCR!K22</f>
        <v>52</v>
      </c>
      <c r="L32" s="5">
        <f>GHCCR!L22</f>
        <v>297</v>
      </c>
      <c r="N32" s="5">
        <f>GHCCR!N22</f>
        <v>64</v>
      </c>
      <c r="O32" s="5">
        <f>GHCCR!O22</f>
        <v>353</v>
      </c>
    </row>
    <row r="33" spans="1:253" ht="15.75">
      <c r="A33" s="41" t="s">
        <v>95</v>
      </c>
      <c r="B33" s="41"/>
      <c r="C33" s="41"/>
      <c r="D33" s="42" t="s">
        <v>102</v>
      </c>
      <c r="E33" s="43">
        <f>SUM(E32)</f>
        <v>52</v>
      </c>
      <c r="F33" s="43"/>
      <c r="G33" s="41"/>
      <c r="H33" s="43">
        <f>SUM(H32)</f>
        <v>42</v>
      </c>
      <c r="I33" s="43"/>
      <c r="J33" s="41"/>
      <c r="K33" s="43">
        <f>SUM(K32)</f>
        <v>52</v>
      </c>
      <c r="L33" s="43"/>
      <c r="M33" s="41"/>
      <c r="N33" s="43">
        <f>SUM(N32)</f>
        <v>64</v>
      </c>
      <c r="O33" s="43"/>
      <c r="P33" s="44"/>
      <c r="Q33" s="43"/>
      <c r="R33" s="43"/>
      <c r="S33" s="41"/>
      <c r="T33" s="43"/>
      <c r="U33" s="43"/>
      <c r="V33" s="41"/>
      <c r="W33" s="43"/>
      <c r="X33" s="43"/>
      <c r="Y33" s="41"/>
      <c r="Z33" s="43"/>
      <c r="AA33" s="43"/>
      <c r="AB33" s="41"/>
      <c r="AC33" s="41"/>
      <c r="AD33" s="41"/>
      <c r="AE33" s="44"/>
      <c r="AF33" s="43"/>
      <c r="AG33" s="43"/>
      <c r="AH33" s="41"/>
      <c r="AI33" s="43"/>
      <c r="AJ33" s="43"/>
      <c r="AK33" s="41"/>
      <c r="AL33" s="43"/>
      <c r="AM33" s="43"/>
      <c r="AN33" s="41"/>
      <c r="AO33" s="43"/>
      <c r="AP33" s="43"/>
      <c r="AQ33" s="41"/>
      <c r="AR33" s="41"/>
      <c r="AS33" s="41"/>
      <c r="AT33" s="44"/>
      <c r="AU33" s="43"/>
      <c r="AV33" s="43"/>
      <c r="AW33" s="41"/>
      <c r="AX33" s="43"/>
      <c r="AY33" s="43"/>
      <c r="AZ33" s="41"/>
      <c r="BA33" s="43"/>
      <c r="BB33" s="43"/>
      <c r="BC33" s="41"/>
      <c r="BD33" s="43"/>
      <c r="BE33" s="43"/>
      <c r="BF33" s="41"/>
      <c r="BG33" s="41"/>
      <c r="BH33" s="41"/>
      <c r="BI33" s="44"/>
      <c r="BJ33" s="43"/>
      <c r="BK33" s="43"/>
      <c r="BL33" s="41"/>
      <c r="BM33" s="43"/>
      <c r="BN33" s="43"/>
      <c r="BO33" s="41"/>
      <c r="BP33" s="43"/>
      <c r="BQ33" s="43"/>
      <c r="BR33" s="41"/>
      <c r="BS33" s="43"/>
      <c r="BT33" s="43"/>
      <c r="BU33" s="41"/>
      <c r="BV33" s="41"/>
      <c r="BW33" s="41"/>
      <c r="BX33" s="44"/>
      <c r="BY33" s="43"/>
      <c r="BZ33" s="43"/>
      <c r="CA33" s="41"/>
      <c r="CB33" s="43"/>
      <c r="CC33" s="43"/>
      <c r="CD33" s="41"/>
      <c r="CE33" s="43"/>
      <c r="CF33" s="43"/>
      <c r="CG33" s="41"/>
      <c r="CH33" s="43"/>
      <c r="CI33" s="43"/>
      <c r="CJ33" s="41"/>
      <c r="CK33" s="41"/>
      <c r="CL33" s="41"/>
      <c r="CM33" s="44"/>
      <c r="CN33" s="43"/>
      <c r="CO33" s="43"/>
      <c r="CP33" s="41"/>
      <c r="CQ33" s="43"/>
      <c r="CR33" s="43"/>
      <c r="CS33" s="41"/>
      <c r="CT33" s="43"/>
      <c r="CU33" s="43"/>
      <c r="CV33" s="41"/>
      <c r="CW33" s="43"/>
      <c r="CX33" s="43"/>
      <c r="CY33" s="41"/>
      <c r="CZ33" s="41"/>
      <c r="DA33" s="41"/>
      <c r="DB33" s="44"/>
      <c r="DC33" s="43"/>
      <c r="DD33" s="43"/>
      <c r="DE33" s="41"/>
      <c r="DF33" s="43"/>
      <c r="DG33" s="43"/>
      <c r="DH33" s="41"/>
      <c r="DI33" s="43"/>
      <c r="DJ33" s="43"/>
      <c r="DK33" s="41"/>
      <c r="DL33" s="43"/>
      <c r="DM33" s="43"/>
      <c r="DN33" s="41"/>
      <c r="DO33" s="41"/>
      <c r="DP33" s="41"/>
      <c r="DQ33" s="44"/>
      <c r="DR33" s="43"/>
      <c r="DS33" s="43"/>
      <c r="DT33" s="41"/>
      <c r="DU33" s="43"/>
      <c r="DV33" s="43"/>
      <c r="DW33" s="41"/>
      <c r="DX33" s="43"/>
      <c r="DY33" s="43"/>
      <c r="DZ33" s="41"/>
      <c r="EA33" s="43"/>
      <c r="EB33" s="43"/>
      <c r="EC33" s="41"/>
      <c r="ED33" s="41"/>
      <c r="EE33" s="41"/>
      <c r="EF33" s="44"/>
      <c r="EG33" s="43"/>
      <c r="EH33" s="43"/>
      <c r="EI33" s="41"/>
      <c r="EJ33" s="43"/>
      <c r="EK33" s="43"/>
      <c r="EL33" s="41"/>
      <c r="EM33" s="43"/>
      <c r="EN33" s="43"/>
      <c r="EO33" s="41"/>
      <c r="EP33" s="43"/>
      <c r="EQ33" s="43"/>
      <c r="ER33" s="41"/>
      <c r="ES33" s="41"/>
      <c r="ET33" s="41"/>
      <c r="EU33" s="44"/>
      <c r="EV33" s="43"/>
      <c r="EW33" s="43"/>
      <c r="EX33" s="41"/>
      <c r="EY33" s="43"/>
      <c r="EZ33" s="43"/>
      <c r="FA33" s="41"/>
      <c r="FB33" s="43"/>
      <c r="FC33" s="43"/>
      <c r="FD33" s="41"/>
      <c r="FE33" s="43"/>
      <c r="FF33" s="43"/>
      <c r="FG33" s="41"/>
      <c r="FH33" s="41"/>
      <c r="FI33" s="41"/>
      <c r="FJ33" s="44"/>
      <c r="FK33" s="43"/>
      <c r="FL33" s="43"/>
      <c r="FM33" s="41"/>
      <c r="FN33" s="43"/>
      <c r="FO33" s="43"/>
      <c r="FP33" s="41"/>
      <c r="FQ33" s="43"/>
      <c r="FR33" s="43"/>
      <c r="FS33" s="41"/>
      <c r="FT33" s="43"/>
      <c r="FU33" s="43"/>
      <c r="FV33" s="41"/>
      <c r="FW33" s="41"/>
      <c r="FX33" s="41"/>
      <c r="FY33" s="44"/>
      <c r="FZ33" s="43"/>
      <c r="GA33" s="43"/>
      <c r="GB33" s="41"/>
      <c r="GC33" s="43"/>
      <c r="GD33" s="43"/>
      <c r="GE33" s="41"/>
      <c r="GF33" s="43"/>
      <c r="GG33" s="43"/>
      <c r="GH33" s="41"/>
      <c r="GI33" s="43"/>
      <c r="GJ33" s="43"/>
      <c r="GK33" s="41"/>
      <c r="GL33" s="41"/>
      <c r="GM33" s="41"/>
      <c r="GN33" s="44"/>
      <c r="GO33" s="43"/>
      <c r="GP33" s="43"/>
      <c r="GQ33" s="41"/>
      <c r="GR33" s="43"/>
      <c r="GS33" s="43"/>
      <c r="GT33" s="41"/>
      <c r="GU33" s="43"/>
      <c r="GV33" s="43"/>
      <c r="GW33" s="41"/>
      <c r="GX33" s="43"/>
      <c r="GY33" s="43"/>
      <c r="GZ33" s="41"/>
      <c r="HA33" s="41"/>
      <c r="HB33" s="41"/>
      <c r="HC33" s="44"/>
      <c r="HD33" s="43"/>
      <c r="HE33" s="43"/>
      <c r="HF33" s="41"/>
      <c r="HG33" s="43"/>
      <c r="HH33" s="43"/>
      <c r="HI33" s="41"/>
      <c r="HJ33" s="43"/>
      <c r="HK33" s="43"/>
      <c r="HL33" s="41"/>
      <c r="HM33" s="43"/>
      <c r="HN33" s="43"/>
      <c r="HO33" s="41"/>
      <c r="HP33" s="41"/>
      <c r="HQ33" s="41"/>
      <c r="HR33" s="44"/>
      <c r="HS33" s="43"/>
      <c r="HT33" s="43"/>
      <c r="HU33" s="41"/>
      <c r="HV33" s="43"/>
      <c r="HW33" s="43"/>
      <c r="HX33" s="41"/>
      <c r="HY33" s="43"/>
      <c r="HZ33" s="43"/>
      <c r="IA33" s="41"/>
      <c r="IB33" s="43"/>
      <c r="IC33" s="43"/>
      <c r="ID33" s="41"/>
      <c r="IE33" s="41"/>
      <c r="IF33" s="41"/>
      <c r="IG33" s="44"/>
      <c r="IH33" s="43"/>
      <c r="II33" s="43"/>
      <c r="IJ33" s="41"/>
      <c r="IK33" s="43"/>
      <c r="IL33" s="43"/>
      <c r="IM33" s="41"/>
      <c r="IN33" s="43"/>
      <c r="IO33" s="43"/>
      <c r="IP33" s="41"/>
      <c r="IQ33" s="43"/>
      <c r="IR33" s="43"/>
      <c r="IS33" s="41"/>
    </row>
    <row r="35" spans="1:15" ht="15.75">
      <c r="A35" s="5" t="str">
        <f>GHCCR!A24</f>
        <v>Psychology (MS) (Obsolete)</v>
      </c>
      <c r="B35" s="5"/>
      <c r="C35" s="5"/>
      <c r="D35" s="6"/>
      <c r="E35" s="5">
        <f>GHCCR!E24</f>
        <v>30</v>
      </c>
      <c r="F35" s="5">
        <f>GHCCR!F24</f>
        <v>213</v>
      </c>
      <c r="G35" s="5"/>
      <c r="H35" s="5">
        <f>GHCCR!H24</f>
        <v>32</v>
      </c>
      <c r="I35" s="5">
        <f>GHCCR!I24</f>
        <v>234</v>
      </c>
      <c r="J35" s="5"/>
      <c r="K35" s="5">
        <f>GHCCR!K24</f>
        <v>29</v>
      </c>
      <c r="L35" s="5">
        <f>GHCCR!L24</f>
        <v>225</v>
      </c>
      <c r="M35" s="5"/>
      <c r="N35" s="5">
        <f>GHCCR!N24</f>
        <v>14</v>
      </c>
      <c r="O35" s="5">
        <f>GHCCR!O24</f>
        <v>108</v>
      </c>
    </row>
    <row r="36" spans="1:15" ht="15.75">
      <c r="A36" s="5" t="str">
        <f>GHCCR!A25</f>
        <v>Psychological Science (MS)</v>
      </c>
      <c r="B36" s="5"/>
      <c r="C36" s="5"/>
      <c r="D36" s="6"/>
      <c r="E36" s="5" t="str">
        <f>GHCCR!E25</f>
        <v>---</v>
      </c>
      <c r="F36" s="5" t="str">
        <f>GHCCR!F25</f>
        <v>---</v>
      </c>
      <c r="G36" s="5"/>
      <c r="H36" s="5" t="str">
        <f>GHCCR!H25</f>
        <v>---</v>
      </c>
      <c r="I36" s="5" t="str">
        <f>GHCCR!I25</f>
        <v>---</v>
      </c>
      <c r="J36" s="5"/>
      <c r="K36" s="5" t="str">
        <f>GHCCR!K25</f>
        <v>---</v>
      </c>
      <c r="L36" s="5" t="str">
        <f>GHCCR!L25</f>
        <v>---</v>
      </c>
      <c r="M36" s="5"/>
      <c r="N36" s="5">
        <f>GHCCR!N25</f>
        <v>15</v>
      </c>
      <c r="O36" s="5">
        <f>GHCCR!O25</f>
        <v>138</v>
      </c>
    </row>
    <row r="37" spans="1:15" ht="15.75">
      <c r="A37" s="41" t="s">
        <v>95</v>
      </c>
      <c r="B37" s="41"/>
      <c r="C37" s="41"/>
      <c r="D37" s="42" t="s">
        <v>103</v>
      </c>
      <c r="E37" s="43">
        <f>SUM(E35:E36)</f>
        <v>30</v>
      </c>
      <c r="F37" s="43"/>
      <c r="G37" s="41"/>
      <c r="H37" s="43">
        <f>SUM(H35:H36)</f>
        <v>32</v>
      </c>
      <c r="I37" s="43"/>
      <c r="J37" s="41"/>
      <c r="K37" s="43">
        <f>SUM(K35:K36)</f>
        <v>29</v>
      </c>
      <c r="L37" s="43"/>
      <c r="M37" s="41"/>
      <c r="N37" s="43">
        <f>SUM(N35:N36)</f>
        <v>29</v>
      </c>
      <c r="O37" s="43"/>
    </row>
    <row r="38" spans="1:13" ht="15.75">
      <c r="A38" s="5"/>
      <c r="B38" s="5"/>
      <c r="C38" s="5"/>
      <c r="D38" s="6"/>
      <c r="G38" s="6"/>
      <c r="J38" s="6"/>
      <c r="M38" s="6"/>
    </row>
    <row r="39" spans="1:15" ht="15.75">
      <c r="A39" s="8" t="str">
        <f>GHCCR!A29</f>
        <v>COLLEGE TOTAL</v>
      </c>
      <c r="B39" s="5"/>
      <c r="C39" s="6"/>
      <c r="D39" s="6"/>
      <c r="E39" s="8">
        <f>GHCCR!E29</f>
        <v>289</v>
      </c>
      <c r="F39" s="8">
        <f>GHCCR!F29</f>
        <v>1950</v>
      </c>
      <c r="G39" s="5"/>
      <c r="H39" s="8">
        <f>GHCCR!H29</f>
        <v>283</v>
      </c>
      <c r="I39" s="8">
        <f>GHCCR!I29</f>
        <v>1975</v>
      </c>
      <c r="J39" s="5"/>
      <c r="K39" s="8">
        <f>GHCCR!K29</f>
        <v>275</v>
      </c>
      <c r="L39" s="8">
        <f>GHCCR!L29</f>
        <v>1858</v>
      </c>
      <c r="M39" s="5"/>
      <c r="N39" s="8">
        <f>GHCCR!N29</f>
        <v>266</v>
      </c>
      <c r="O39" s="8">
        <f>GHCCR!O29</f>
        <v>1814</v>
      </c>
    </row>
    <row r="40" spans="1:13" ht="15.75">
      <c r="A40" s="8"/>
      <c r="B40" s="5"/>
      <c r="C40" s="6"/>
      <c r="D40" s="6"/>
      <c r="G40" s="5"/>
      <c r="J40" s="5"/>
      <c r="M40" s="5"/>
    </row>
    <row r="41" spans="1:13" ht="15.75">
      <c r="A41" s="8"/>
      <c r="B41" s="5"/>
      <c r="C41" s="6"/>
      <c r="D41" s="6"/>
      <c r="G41" s="5"/>
      <c r="J41" s="5"/>
      <c r="M41" s="5"/>
    </row>
    <row r="42" spans="1:13" ht="15.75">
      <c r="A42" s="8" t="str">
        <f>GHCCR!A32</f>
        <v>College of Business</v>
      </c>
      <c r="B42" s="5"/>
      <c r="C42" s="6"/>
      <c r="D42" s="6"/>
      <c r="G42" s="5"/>
      <c r="J42" s="5"/>
      <c r="M42" s="5"/>
    </row>
    <row r="43" spans="1:13" ht="15.75">
      <c r="A43" s="8"/>
      <c r="B43" s="5"/>
      <c r="C43" s="6"/>
      <c r="D43" s="6"/>
      <c r="G43" s="5"/>
      <c r="J43" s="5"/>
      <c r="M43" s="5"/>
    </row>
    <row r="44" spans="1:15" ht="15.75">
      <c r="A44" s="8" t="str">
        <f>GHCCR!A34</f>
        <v>Business Administration (MBA)</v>
      </c>
      <c r="B44" s="5"/>
      <c r="C44" s="6"/>
      <c r="D44" s="6"/>
      <c r="E44" s="8">
        <f>GHCCR!E34</f>
        <v>136</v>
      </c>
      <c r="F44" s="8">
        <f>GHCCR!F34</f>
        <v>762</v>
      </c>
      <c r="G44" s="5"/>
      <c r="H44" s="8">
        <f>GHCCR!H34</f>
        <v>177</v>
      </c>
      <c r="I44" s="8">
        <f>GHCCR!I34</f>
        <v>961</v>
      </c>
      <c r="J44" s="5"/>
      <c r="K44" s="8">
        <f>GHCCR!K34</f>
        <v>134</v>
      </c>
      <c r="L44" s="8">
        <f>GHCCR!L34</f>
        <v>730</v>
      </c>
      <c r="M44" s="5"/>
      <c r="N44" s="8">
        <f>GHCCR!N34</f>
        <v>117</v>
      </c>
      <c r="O44" s="8">
        <f>GHCCR!O34</f>
        <v>615</v>
      </c>
    </row>
    <row r="45" spans="1:15" ht="15.75">
      <c r="A45" s="41" t="s">
        <v>95</v>
      </c>
      <c r="B45" s="41"/>
      <c r="C45" s="41"/>
      <c r="D45" s="42" t="s">
        <v>44</v>
      </c>
      <c r="E45" s="43">
        <f>SUM(E44)</f>
        <v>136</v>
      </c>
      <c r="F45" s="43"/>
      <c r="G45" s="41"/>
      <c r="H45" s="43">
        <f>SUM(H44)</f>
        <v>177</v>
      </c>
      <c r="I45" s="43"/>
      <c r="J45" s="41"/>
      <c r="K45" s="43">
        <f>SUM(K44)</f>
        <v>134</v>
      </c>
      <c r="L45" s="43"/>
      <c r="M45" s="41"/>
      <c r="N45" s="43">
        <f>SUM(N44)</f>
        <v>117</v>
      </c>
      <c r="O45" s="43"/>
    </row>
    <row r="46" spans="1:13" ht="15.75">
      <c r="A46" s="6"/>
      <c r="B46" s="5"/>
      <c r="C46" s="5"/>
      <c r="D46" s="6"/>
      <c r="G46" s="5"/>
      <c r="J46" s="5"/>
      <c r="M46" s="5"/>
    </row>
    <row r="47" spans="1:13" ht="15.75">
      <c r="A47" s="5"/>
      <c r="B47" s="5"/>
      <c r="C47" s="5"/>
      <c r="D47" s="6"/>
      <c r="G47" s="5"/>
      <c r="J47" s="5"/>
      <c r="M47" s="5"/>
    </row>
    <row r="48" spans="1:13" ht="15.75">
      <c r="A48" s="6" t="str">
        <f>GHCCR!A37</f>
        <v>College of Education and Human Services </v>
      </c>
      <c r="B48" s="5"/>
      <c r="C48" s="5"/>
      <c r="D48" s="6"/>
      <c r="G48" s="5"/>
      <c r="J48" s="5"/>
      <c r="M48" s="5"/>
    </row>
    <row r="49" spans="1:13" ht="15.75">
      <c r="A49" s="5"/>
      <c r="B49" s="5"/>
      <c r="C49" s="5"/>
      <c r="D49" s="6"/>
      <c r="G49" s="5"/>
      <c r="J49" s="5"/>
      <c r="M49" s="5"/>
    </row>
    <row r="50" spans="1:15" ht="15.75">
      <c r="A50" s="6" t="str">
        <f>GHCCR!A39</f>
        <v>Administration of Justice (MS)</v>
      </c>
      <c r="B50" s="5"/>
      <c r="C50" s="5"/>
      <c r="D50" s="6"/>
      <c r="E50" s="6">
        <f>GHCCR!E39</f>
        <v>23</v>
      </c>
      <c r="F50" s="6">
        <f>GHCCR!F39</f>
        <v>129</v>
      </c>
      <c r="G50" s="5"/>
      <c r="H50" s="6">
        <f>GHCCR!H39</f>
        <v>25</v>
      </c>
      <c r="I50" s="6">
        <f>GHCCR!I39</f>
        <v>129</v>
      </c>
      <c r="J50" s="5"/>
      <c r="K50" s="6">
        <f>GHCCR!K39</f>
        <v>24</v>
      </c>
      <c r="L50" s="6">
        <f>GHCCR!L39</f>
        <v>156</v>
      </c>
      <c r="M50" s="5"/>
      <c r="N50" s="6">
        <f>GHCCR!N39</f>
        <v>20</v>
      </c>
      <c r="O50" s="6">
        <f>GHCCR!O39</f>
        <v>162</v>
      </c>
    </row>
    <row r="51" spans="1:15" ht="15.75">
      <c r="A51" s="6" t="str">
        <f>GHCCR!A40</f>
        <v>  Juvenile Justice</v>
      </c>
      <c r="B51" s="6"/>
      <c r="C51" s="6"/>
      <c r="D51" s="6"/>
      <c r="E51" s="6">
        <f>GHCCR!E40</f>
        <v>34</v>
      </c>
      <c r="F51" s="6">
        <f>GHCCR!F40</f>
        <v>204</v>
      </c>
      <c r="G51" s="5"/>
      <c r="H51" s="6">
        <f>GHCCR!H40</f>
        <v>31</v>
      </c>
      <c r="I51" s="6">
        <f>GHCCR!I40</f>
        <v>186</v>
      </c>
      <c r="J51" s="5"/>
      <c r="K51" s="6">
        <f>GHCCR!K40</f>
        <v>36</v>
      </c>
      <c r="L51" s="6">
        <f>GHCCR!L40</f>
        <v>216</v>
      </c>
      <c r="M51" s="5"/>
      <c r="N51" s="6">
        <f>GHCCR!N40</f>
        <v>34</v>
      </c>
      <c r="O51" s="6">
        <f>GHCCR!O40</f>
        <v>201</v>
      </c>
    </row>
    <row r="52" spans="1:15" ht="15.75">
      <c r="A52" s="41" t="s">
        <v>95</v>
      </c>
      <c r="B52" s="41"/>
      <c r="C52" s="41"/>
      <c r="D52" s="42" t="s">
        <v>104</v>
      </c>
      <c r="E52" s="43">
        <f>SUM(E50:E51)</f>
        <v>57</v>
      </c>
      <c r="F52" s="43"/>
      <c r="G52" s="41"/>
      <c r="H52" s="43">
        <f>SUM(H50:H51)</f>
        <v>56</v>
      </c>
      <c r="I52" s="43"/>
      <c r="J52" s="41"/>
      <c r="K52" s="43">
        <f>SUM(K50:K51)</f>
        <v>60</v>
      </c>
      <c r="L52" s="43"/>
      <c r="M52" s="41"/>
      <c r="N52" s="43">
        <f>SUM(N50:N51)</f>
        <v>54</v>
      </c>
      <c r="O52" s="43"/>
    </row>
    <row r="53" spans="1:13" ht="15.75">
      <c r="A53" s="5"/>
      <c r="B53" s="6"/>
      <c r="C53" s="6"/>
      <c r="D53" s="6"/>
      <c r="G53" s="5"/>
      <c r="J53" s="5"/>
      <c r="M53" s="5"/>
    </row>
    <row r="54" spans="1:15" ht="15.75">
      <c r="A54" s="5" t="str">
        <f>GHCCR!A42</f>
        <v>Applied Gerontology (MS) (Obsolete)</v>
      </c>
      <c r="B54" s="5"/>
      <c r="C54" s="5"/>
      <c r="D54" s="6"/>
      <c r="E54" s="5">
        <f>GHCCR!E42</f>
        <v>2</v>
      </c>
      <c r="F54" s="5">
        <f>GHCCR!F42</f>
        <v>6</v>
      </c>
      <c r="G54" s="6"/>
      <c r="H54" s="5">
        <f>GHCCR!H42</f>
        <v>0</v>
      </c>
      <c r="I54" s="5">
        <f>GHCCR!I42</f>
        <v>0</v>
      </c>
      <c r="J54" s="6"/>
      <c r="K54" s="5">
        <f>GHCCR!K42</f>
        <v>0</v>
      </c>
      <c r="L54" s="5">
        <f>GHCCR!L42</f>
        <v>0</v>
      </c>
      <c r="M54" s="6"/>
      <c r="N54" s="5">
        <f>GHCCR!N42</f>
        <v>0</v>
      </c>
      <c r="O54" s="5">
        <f>GHCCR!O42</f>
        <v>0</v>
      </c>
    </row>
    <row r="55" spans="1:15" ht="15.75">
      <c r="A55" s="41" t="s">
        <v>95</v>
      </c>
      <c r="B55" s="41"/>
      <c r="C55" s="41"/>
      <c r="D55" s="42" t="s">
        <v>105</v>
      </c>
      <c r="E55" s="43">
        <f>SUM(E54)</f>
        <v>2</v>
      </c>
      <c r="F55" s="43"/>
      <c r="G55" s="41"/>
      <c r="H55" s="43">
        <f>SUM(H54)</f>
        <v>0</v>
      </c>
      <c r="I55" s="43"/>
      <c r="J55" s="41"/>
      <c r="K55" s="43">
        <f>SUM(K54)</f>
        <v>0</v>
      </c>
      <c r="L55" s="43"/>
      <c r="M55" s="41"/>
      <c r="N55" s="43">
        <f>SUM(N54)</f>
        <v>0</v>
      </c>
      <c r="O55" s="43"/>
    </row>
    <row r="56" spans="1:13" ht="15.75">
      <c r="A56" s="5"/>
      <c r="B56" s="6"/>
      <c r="C56" s="6"/>
      <c r="D56" s="6"/>
      <c r="G56" s="5"/>
      <c r="J56" s="5"/>
      <c r="M56" s="5"/>
    </row>
    <row r="57" spans="1:13" ht="15.75">
      <c r="A57" s="5" t="str">
        <f>GHCCR!A44</f>
        <v>Counseling (MS)</v>
      </c>
      <c r="B57" s="5"/>
      <c r="C57" s="5"/>
      <c r="D57" s="2"/>
      <c r="G57" s="2"/>
      <c r="J57" s="2"/>
      <c r="M57" s="2"/>
    </row>
    <row r="58" spans="1:15" ht="15.75">
      <c r="A58" s="5" t="str">
        <f>GHCCR!A45</f>
        <v>  College Counseling</v>
      </c>
      <c r="B58" s="5"/>
      <c r="C58" s="5"/>
      <c r="D58" s="6"/>
      <c r="E58" s="5">
        <f>GHCCR!E45</f>
        <v>8</v>
      </c>
      <c r="F58" s="5">
        <f>GHCCR!F45</f>
        <v>57</v>
      </c>
      <c r="G58" s="6"/>
      <c r="H58" s="5">
        <f>GHCCR!H45</f>
        <v>8</v>
      </c>
      <c r="I58" s="5">
        <f>GHCCR!I45</f>
        <v>54</v>
      </c>
      <c r="J58" s="6"/>
      <c r="K58" s="5">
        <f>GHCCR!K45</f>
        <v>6</v>
      </c>
      <c r="L58" s="5">
        <f>GHCCR!L45</f>
        <v>39</v>
      </c>
      <c r="M58" s="6"/>
      <c r="N58" s="5">
        <f>GHCCR!N45</f>
        <v>6</v>
      </c>
      <c r="O58" s="5">
        <f>GHCCR!O45</f>
        <v>39</v>
      </c>
    </row>
    <row r="59" spans="1:15" ht="15.75">
      <c r="A59" s="5" t="str">
        <f>GHCCR!A46</f>
        <v>  College Student Personnel Work</v>
      </c>
      <c r="B59" s="5"/>
      <c r="C59" s="5"/>
      <c r="D59" s="6"/>
      <c r="E59" s="5">
        <f>GHCCR!E46</f>
        <v>24</v>
      </c>
      <c r="F59" s="5">
        <f>GHCCR!F46</f>
        <v>183</v>
      </c>
      <c r="G59" s="5"/>
      <c r="H59" s="5">
        <f>GHCCR!H46</f>
        <v>24</v>
      </c>
      <c r="I59" s="5">
        <f>GHCCR!I46</f>
        <v>156</v>
      </c>
      <c r="J59" s="5"/>
      <c r="K59" s="5">
        <f>GHCCR!K46</f>
        <v>29</v>
      </c>
      <c r="L59" s="5">
        <f>GHCCR!L46</f>
        <v>207</v>
      </c>
      <c r="M59" s="5"/>
      <c r="N59" s="5">
        <f>GHCCR!N46</f>
        <v>23</v>
      </c>
      <c r="O59" s="5">
        <f>GHCCR!O46</f>
        <v>168</v>
      </c>
    </row>
    <row r="60" spans="1:15" ht="15.75">
      <c r="A60" s="5" t="str">
        <f>GHCCR!A47</f>
        <v>  Community Counseling</v>
      </c>
      <c r="B60" s="5"/>
      <c r="C60" s="5"/>
      <c r="D60" s="6"/>
      <c r="E60" s="5">
        <f>GHCCR!E47</f>
        <v>11</v>
      </c>
      <c r="F60" s="5">
        <f>GHCCR!F47</f>
        <v>81</v>
      </c>
      <c r="G60" s="6"/>
      <c r="H60" s="5">
        <f>GHCCR!H47</f>
        <v>13</v>
      </c>
      <c r="I60" s="5">
        <f>GHCCR!I47</f>
        <v>90</v>
      </c>
      <c r="J60" s="6"/>
      <c r="K60" s="5">
        <f>GHCCR!K47</f>
        <v>18</v>
      </c>
      <c r="L60" s="5">
        <f>GHCCR!L47</f>
        <v>105</v>
      </c>
      <c r="M60" s="6"/>
      <c r="N60" s="5">
        <f>GHCCR!N47</f>
        <v>8</v>
      </c>
      <c r="O60" s="5">
        <f>GHCCR!O47</f>
        <v>39</v>
      </c>
    </row>
    <row r="61" spans="1:15" ht="15.75">
      <c r="A61" s="5" t="str">
        <f>GHCCR!A48</f>
        <v>  Mental Health</v>
      </c>
      <c r="B61" s="6"/>
      <c r="C61" s="6"/>
      <c r="D61" s="6"/>
      <c r="E61" s="5">
        <f>GHCCR!E48</f>
        <v>50</v>
      </c>
      <c r="F61" s="5">
        <f>GHCCR!F48</f>
        <v>309</v>
      </c>
      <c r="G61" s="6"/>
      <c r="H61" s="5">
        <f>GHCCR!H48</f>
        <v>51</v>
      </c>
      <c r="I61" s="5">
        <f>GHCCR!I48</f>
        <v>321</v>
      </c>
      <c r="J61" s="6"/>
      <c r="K61" s="5">
        <f>GHCCR!K48</f>
        <v>39</v>
      </c>
      <c r="L61" s="5">
        <f>GHCCR!L48</f>
        <v>258</v>
      </c>
      <c r="M61" s="6"/>
      <c r="N61" s="5">
        <f>GHCCR!N48</f>
        <v>54</v>
      </c>
      <c r="O61" s="5">
        <f>GHCCR!O48</f>
        <v>375</v>
      </c>
    </row>
    <row r="62" spans="1:15" ht="15.75">
      <c r="A62" s="5" t="str">
        <f>GHCCR!A49</f>
        <v>Counseling (MEd)</v>
      </c>
      <c r="B62" s="5"/>
      <c r="C62" s="5"/>
      <c r="D62" s="6"/>
      <c r="E62" s="5">
        <f>GHCCR!E49</f>
        <v>0</v>
      </c>
      <c r="F62" s="5">
        <f>GHCCR!F49</f>
        <v>0</v>
      </c>
      <c r="G62" s="6"/>
      <c r="H62" s="5">
        <f>GHCCR!H49</f>
        <v>0</v>
      </c>
      <c r="I62" s="5">
        <f>GHCCR!I49</f>
        <v>0</v>
      </c>
      <c r="J62" s="6"/>
      <c r="K62" s="5">
        <f>GHCCR!K49</f>
        <v>0</v>
      </c>
      <c r="L62" s="5">
        <f>GHCCR!L49</f>
        <v>0</v>
      </c>
      <c r="M62" s="6"/>
      <c r="N62" s="5">
        <f>GHCCR!N49</f>
        <v>0</v>
      </c>
      <c r="O62" s="5">
        <f>GHCCR!O49</f>
        <v>0</v>
      </c>
    </row>
    <row r="63" spans="1:15" ht="15.75">
      <c r="A63" s="5" t="str">
        <f>GHCCR!A50</f>
        <v>  Elementary School Counselor</v>
      </c>
      <c r="B63" s="5"/>
      <c r="C63" s="5"/>
      <c r="D63" s="6"/>
      <c r="E63" s="5">
        <f>GHCCR!E50</f>
        <v>43</v>
      </c>
      <c r="F63" s="5">
        <f>GHCCR!F50</f>
        <v>291</v>
      </c>
      <c r="G63" s="5"/>
      <c r="H63" s="5">
        <f>GHCCR!H50</f>
        <v>35</v>
      </c>
      <c r="I63" s="5">
        <f>GHCCR!I50</f>
        <v>225</v>
      </c>
      <c r="J63" s="5"/>
      <c r="K63" s="5">
        <f>GHCCR!K50</f>
        <v>46</v>
      </c>
      <c r="L63" s="5">
        <f>GHCCR!L50</f>
        <v>276</v>
      </c>
      <c r="M63" s="5"/>
      <c r="N63" s="5">
        <f>GHCCR!N50</f>
        <v>39</v>
      </c>
      <c r="O63" s="5">
        <f>GHCCR!O50</f>
        <v>246</v>
      </c>
    </row>
    <row r="64" spans="1:15" ht="15.75">
      <c r="A64" s="5" t="str">
        <f>GHCCR!A51</f>
        <v>  Secondary School Counselor</v>
      </c>
      <c r="B64" s="5"/>
      <c r="C64" s="5"/>
      <c r="D64" s="6"/>
      <c r="E64" s="5">
        <f>GHCCR!E51</f>
        <v>48</v>
      </c>
      <c r="F64" s="5">
        <f>GHCCR!F51</f>
        <v>321</v>
      </c>
      <c r="G64" s="5"/>
      <c r="H64" s="5">
        <f>GHCCR!H51</f>
        <v>49</v>
      </c>
      <c r="I64" s="5">
        <f>GHCCR!I51</f>
        <v>312</v>
      </c>
      <c r="J64" s="5"/>
      <c r="K64" s="5">
        <f>GHCCR!K51</f>
        <v>54</v>
      </c>
      <c r="L64" s="5">
        <f>GHCCR!L51</f>
        <v>348</v>
      </c>
      <c r="M64" s="5"/>
      <c r="N64" s="5">
        <f>GHCCR!N51</f>
        <v>54</v>
      </c>
      <c r="O64" s="5">
        <f>GHCCR!O51</f>
        <v>366</v>
      </c>
    </row>
    <row r="65" spans="1:15" ht="15.75">
      <c r="A65" s="41" t="s">
        <v>95</v>
      </c>
      <c r="B65" s="41"/>
      <c r="C65" s="41"/>
      <c r="D65" s="42" t="s">
        <v>106</v>
      </c>
      <c r="E65" s="43">
        <f>SUM(E58:E64)</f>
        <v>184</v>
      </c>
      <c r="F65" s="43"/>
      <c r="G65" s="41"/>
      <c r="H65" s="43">
        <f>SUM(H58:H64)</f>
        <v>180</v>
      </c>
      <c r="I65" s="43"/>
      <c r="J65" s="41"/>
      <c r="K65" s="43">
        <f>SUM(K58:K64)</f>
        <v>192</v>
      </c>
      <c r="L65" s="43"/>
      <c r="M65" s="41"/>
      <c r="N65" s="43">
        <f>SUM(N58:N64)</f>
        <v>184</v>
      </c>
      <c r="O65" s="43"/>
    </row>
    <row r="67" ht="15.75">
      <c r="A67" s="12"/>
    </row>
    <row r="68" spans="2:13" ht="15.75">
      <c r="B68" s="5"/>
      <c r="C68" s="5"/>
      <c r="D68" s="6"/>
      <c r="G68" s="6"/>
      <c r="J68" s="6"/>
      <c r="M68" s="6"/>
    </row>
    <row r="69" spans="1:13" ht="15.75">
      <c r="A69" s="6" t="str">
        <f>GHCCR!A55</f>
        <v>College of Education and Human Services (continued)</v>
      </c>
      <c r="B69" s="5"/>
      <c r="C69" s="5"/>
      <c r="D69" s="6"/>
      <c r="G69" s="6"/>
      <c r="J69" s="6"/>
      <c r="M69" s="6"/>
    </row>
    <row r="70" spans="1:13" ht="15.75">
      <c r="A70" s="6"/>
      <c r="B70" s="5"/>
      <c r="C70" s="5"/>
      <c r="D70" s="6"/>
      <c r="G70" s="6"/>
      <c r="J70" s="6"/>
      <c r="M70" s="6"/>
    </row>
    <row r="71" spans="1:15" ht="15.75">
      <c r="A71" s="5"/>
      <c r="B71" s="5" t="s">
        <v>2</v>
      </c>
      <c r="C71" s="5" t="s">
        <v>3</v>
      </c>
      <c r="D71" s="5" t="s">
        <v>3</v>
      </c>
      <c r="E71" s="6" t="str">
        <f>GHCCR!E57</f>
        <v>Fall '07</v>
      </c>
      <c r="F71" s="15"/>
      <c r="G71" s="5"/>
      <c r="H71" s="6" t="str">
        <f>GHCCR!H57</f>
        <v>Fall '08</v>
      </c>
      <c r="I71" s="15"/>
      <c r="J71" s="5"/>
      <c r="K71" s="6" t="str">
        <f>GHCCR!K57</f>
        <v>Fall '09</v>
      </c>
      <c r="L71" s="15"/>
      <c r="M71" s="5"/>
      <c r="N71" s="6" t="str">
        <f>GHCCR!N57</f>
        <v>Fall '10</v>
      </c>
      <c r="O71" s="15"/>
    </row>
    <row r="72" spans="1:15" ht="15.75">
      <c r="A72" s="6" t="str">
        <f>GHCCR!A58</f>
        <v>Degree Program</v>
      </c>
      <c r="B72" s="5"/>
      <c r="C72" s="5"/>
      <c r="D72" s="7"/>
      <c r="E72" s="6" t="str">
        <f>GHCCR!E58</f>
        <v>Head</v>
      </c>
      <c r="F72" s="6" t="str">
        <f>GHCCR!F58</f>
        <v>Credit</v>
      </c>
      <c r="G72" s="7"/>
      <c r="H72" s="6" t="str">
        <f>GHCCR!H58</f>
        <v>Head</v>
      </c>
      <c r="I72" s="6" t="str">
        <f>GHCCR!I58</f>
        <v>Credit</v>
      </c>
      <c r="J72" s="7"/>
      <c r="K72" s="6" t="str">
        <f>GHCCR!K58</f>
        <v>Head</v>
      </c>
      <c r="L72" s="6" t="str">
        <f>GHCCR!L58</f>
        <v>Credit</v>
      </c>
      <c r="M72" s="7"/>
      <c r="N72" s="6" t="str">
        <f>GHCCR!N58</f>
        <v>Head</v>
      </c>
      <c r="O72" s="6" t="str">
        <f>GHCCR!O58</f>
        <v>Credit</v>
      </c>
    </row>
    <row r="73" spans="1:15" ht="15.75">
      <c r="A73" s="6" t="str">
        <f>GHCCR!A59</f>
        <v>  Concentration</v>
      </c>
      <c r="B73" s="6"/>
      <c r="C73" s="6"/>
      <c r="D73" s="17"/>
      <c r="E73" s="6" t="str">
        <f>GHCCR!E59</f>
        <v>Count</v>
      </c>
      <c r="F73" s="6" t="str">
        <f>GHCCR!F59</f>
        <v>Hours</v>
      </c>
      <c r="G73" s="7"/>
      <c r="H73" s="6" t="str">
        <f>GHCCR!H59</f>
        <v>Count</v>
      </c>
      <c r="I73" s="6" t="str">
        <f>GHCCR!I59</f>
        <v>Hours</v>
      </c>
      <c r="J73" s="7"/>
      <c r="K73" s="6" t="str">
        <f>GHCCR!K59</f>
        <v>Count</v>
      </c>
      <c r="L73" s="6" t="str">
        <f>GHCCR!L59</f>
        <v>Hours</v>
      </c>
      <c r="M73" s="7"/>
      <c r="N73" s="6" t="str">
        <f>GHCCR!N59</f>
        <v>Count</v>
      </c>
      <c r="O73" s="6" t="str">
        <f>GHCCR!O59</f>
        <v>Hours</v>
      </c>
    </row>
    <row r="74" spans="1:13" ht="15.75">
      <c r="A74" s="5"/>
      <c r="B74" s="5"/>
      <c r="C74" s="5"/>
      <c r="D74" s="6"/>
      <c r="G74" s="6"/>
      <c r="J74" s="6"/>
      <c r="M74" s="6"/>
    </row>
    <row r="75" spans="1:13" ht="15.75">
      <c r="A75" s="5" t="str">
        <f>GHCCR!A61</f>
        <v>Educational Administration (MEd) (Obsolete)</v>
      </c>
      <c r="B75" s="5"/>
      <c r="C75" s="5"/>
      <c r="D75" s="6"/>
      <c r="G75" s="6"/>
      <c r="J75" s="6"/>
      <c r="M75" s="6"/>
    </row>
    <row r="76" spans="1:15" ht="15.75">
      <c r="A76" s="5" t="str">
        <f>GHCCR!A62</f>
        <v>  Elementary School Administration (Obsolete)</v>
      </c>
      <c r="B76" s="3"/>
      <c r="C76" s="3"/>
      <c r="D76" s="6"/>
      <c r="E76" s="5">
        <f>GHCCR!E62</f>
        <v>2</v>
      </c>
      <c r="F76" s="5">
        <f>GHCCR!F62</f>
        <v>6</v>
      </c>
      <c r="G76" s="5"/>
      <c r="H76" s="5">
        <f>GHCCR!H62</f>
        <v>1</v>
      </c>
      <c r="I76" s="5">
        <f>GHCCR!I62</f>
        <v>3</v>
      </c>
      <c r="J76" s="5"/>
      <c r="K76" s="5">
        <f>GHCCR!K62</f>
        <v>0</v>
      </c>
      <c r="L76" s="5">
        <f>GHCCR!L62</f>
        <v>0</v>
      </c>
      <c r="M76" s="5"/>
      <c r="N76" s="5">
        <f>GHCCR!N62</f>
        <v>1</v>
      </c>
      <c r="O76" s="5">
        <f>GHCCR!O62</f>
        <v>3</v>
      </c>
    </row>
    <row r="77" spans="1:15" ht="15.75">
      <c r="A77" s="5" t="str">
        <f>GHCCR!A63</f>
        <v>  Secondary School Administration (Obsolete)</v>
      </c>
      <c r="B77" s="6"/>
      <c r="C77" s="6"/>
      <c r="D77" s="6"/>
      <c r="E77" s="5">
        <f>GHCCR!E63</f>
        <v>3</v>
      </c>
      <c r="F77" s="5">
        <f>GHCCR!F63</f>
        <v>9</v>
      </c>
      <c r="G77" s="5"/>
      <c r="H77" s="5">
        <f>GHCCR!H63</f>
        <v>1</v>
      </c>
      <c r="I77" s="5">
        <f>GHCCR!I63</f>
        <v>3</v>
      </c>
      <c r="J77" s="5"/>
      <c r="K77" s="5">
        <f>GHCCR!K63</f>
        <v>1</v>
      </c>
      <c r="L77" s="5">
        <f>GHCCR!L63</f>
        <v>3</v>
      </c>
      <c r="M77" s="5"/>
      <c r="N77" s="5">
        <f>GHCCR!N63</f>
        <v>1</v>
      </c>
      <c r="O77" s="5">
        <f>GHCCR!O63</f>
        <v>3</v>
      </c>
    </row>
    <row r="78" spans="1:15" ht="15.75">
      <c r="A78" s="5" t="str">
        <f>GHCCR!A64</f>
        <v>School Admin. Principal K-12 (MEd)</v>
      </c>
      <c r="B78" s="6"/>
      <c r="C78" s="6"/>
      <c r="D78" s="6"/>
      <c r="E78" s="5">
        <f>GHCCR!E64</f>
        <v>81</v>
      </c>
      <c r="F78" s="5">
        <f>GHCCR!F64</f>
        <v>261</v>
      </c>
      <c r="G78" s="6"/>
      <c r="H78" s="5">
        <f>GHCCR!H64</f>
        <v>72</v>
      </c>
      <c r="I78" s="5">
        <f>GHCCR!I64</f>
        <v>246</v>
      </c>
      <c r="J78" s="6"/>
      <c r="K78" s="5">
        <f>GHCCR!K64</f>
        <v>70</v>
      </c>
      <c r="L78" s="5">
        <f>GHCCR!L64</f>
        <v>231</v>
      </c>
      <c r="M78" s="6"/>
      <c r="N78" s="5">
        <f>GHCCR!N64</f>
        <v>69</v>
      </c>
      <c r="O78" s="5">
        <f>GHCCR!O64</f>
        <v>237</v>
      </c>
    </row>
    <row r="79" spans="1:15" ht="15.75">
      <c r="A79" s="41" t="s">
        <v>95</v>
      </c>
      <c r="B79" s="41"/>
      <c r="C79" s="41"/>
      <c r="D79" s="42" t="s">
        <v>107</v>
      </c>
      <c r="E79" s="43">
        <f>SUM(E76:E78)</f>
        <v>86</v>
      </c>
      <c r="F79" s="43"/>
      <c r="G79" s="41"/>
      <c r="H79" s="43">
        <f>SUM(H76:H78)</f>
        <v>74</v>
      </c>
      <c r="I79" s="43"/>
      <c r="J79" s="41"/>
      <c r="K79" s="43">
        <f>SUM(K76:K78)</f>
        <v>71</v>
      </c>
      <c r="L79" s="43"/>
      <c r="M79" s="41"/>
      <c r="N79" s="43">
        <f>SUM(N76:N78)</f>
        <v>71</v>
      </c>
      <c r="O79" s="43"/>
    </row>
    <row r="80" spans="1:15" ht="15.75">
      <c r="A80" s="6"/>
      <c r="B80" s="6"/>
      <c r="C80" s="6"/>
      <c r="D80" s="6"/>
      <c r="G80" s="6"/>
      <c r="H80" s="21"/>
      <c r="I80" s="21"/>
      <c r="J80" s="6"/>
      <c r="K80" s="21"/>
      <c r="L80" s="21"/>
      <c r="M80" s="6"/>
      <c r="N80" s="21"/>
      <c r="O80" s="21"/>
    </row>
    <row r="81" spans="1:15" ht="15.75">
      <c r="A81" s="5" t="str">
        <f>GHCCR!A71</f>
        <v>Curriculum &amp; Instruction (MEd)</v>
      </c>
      <c r="B81" s="5"/>
      <c r="C81" s="5"/>
      <c r="D81" s="6"/>
      <c r="E81" s="5">
        <f>GHCCR!E71</f>
        <v>82</v>
      </c>
      <c r="F81" s="5">
        <f>GHCCR!F71</f>
        <v>354</v>
      </c>
      <c r="G81" s="5"/>
      <c r="H81" s="5">
        <f>GHCCR!H71</f>
        <v>98</v>
      </c>
      <c r="I81" s="5">
        <f>GHCCR!I71</f>
        <v>390</v>
      </c>
      <c r="J81" s="6"/>
      <c r="K81" s="5">
        <f>GHCCR!K71</f>
        <v>129</v>
      </c>
      <c r="L81" s="5">
        <f>GHCCR!L71</f>
        <v>570</v>
      </c>
      <c r="M81" s="6"/>
      <c r="N81" s="5">
        <f>GHCCR!N71</f>
        <v>116</v>
      </c>
      <c r="O81" s="5">
        <f>GHCCR!O71</f>
        <v>516</v>
      </c>
    </row>
    <row r="82" spans="1:15" ht="15.75">
      <c r="A82" s="5" t="str">
        <f>GHCCR!A72</f>
        <v>Elementary Education (MEd) (Obsolete)</v>
      </c>
      <c r="B82" s="6"/>
      <c r="C82" s="6"/>
      <c r="D82" s="6"/>
      <c r="E82" s="5">
        <f>GHCCR!E72</f>
        <v>1</v>
      </c>
      <c r="F82" s="5">
        <f>GHCCR!F72</f>
        <v>3</v>
      </c>
      <c r="G82" s="5"/>
      <c r="H82" s="5">
        <f>GHCCR!H72</f>
        <v>0</v>
      </c>
      <c r="I82" s="5">
        <f>GHCCR!I72</f>
        <v>0</v>
      </c>
      <c r="J82" s="5"/>
      <c r="K82" s="5">
        <f>GHCCR!K72</f>
        <v>0</v>
      </c>
      <c r="L82" s="5">
        <f>GHCCR!L72</f>
        <v>0</v>
      </c>
      <c r="M82" s="5"/>
      <c r="N82" s="5">
        <f>GHCCR!N72</f>
        <v>0</v>
      </c>
      <c r="O82" s="5">
        <f>GHCCR!O72</f>
        <v>0</v>
      </c>
    </row>
    <row r="83" spans="1:15" ht="15.75">
      <c r="A83" s="5" t="str">
        <f>GHCCR!A73</f>
        <v>  Early Childhood (Obsolete) </v>
      </c>
      <c r="B83" s="6"/>
      <c r="C83" s="6"/>
      <c r="D83" s="6"/>
      <c r="E83" s="5">
        <f>GHCCR!E73</f>
        <v>1</v>
      </c>
      <c r="F83" s="5">
        <f>GHCCR!F73</f>
        <v>6</v>
      </c>
      <c r="G83" s="5"/>
      <c r="H83" s="5">
        <f>GHCCR!H73</f>
        <v>0</v>
      </c>
      <c r="I83" s="5">
        <f>GHCCR!I73</f>
        <v>0</v>
      </c>
      <c r="J83" s="6"/>
      <c r="K83" s="5">
        <f>GHCCR!K73</f>
        <v>0</v>
      </c>
      <c r="L83" s="5">
        <f>GHCCR!L73</f>
        <v>0</v>
      </c>
      <c r="M83" s="6"/>
      <c r="N83" s="5">
        <f>GHCCR!N73</f>
        <v>0</v>
      </c>
      <c r="O83" s="5">
        <f>GHCCR!O73</f>
        <v>0</v>
      </c>
    </row>
    <row r="84" spans="1:15" ht="15.75">
      <c r="A84" s="5" t="str">
        <f>GHCCR!A74</f>
        <v>Reading (MEd)</v>
      </c>
      <c r="B84" s="6"/>
      <c r="C84" s="6"/>
      <c r="D84" s="6"/>
      <c r="E84" s="5">
        <f>GHCCR!E74</f>
        <v>76</v>
      </c>
      <c r="F84" s="5">
        <f>GHCCR!F74</f>
        <v>246</v>
      </c>
      <c r="G84" s="5"/>
      <c r="H84" s="5">
        <f>GHCCR!H74</f>
        <v>68</v>
      </c>
      <c r="I84" s="5">
        <f>GHCCR!I74</f>
        <v>234</v>
      </c>
      <c r="J84" s="6"/>
      <c r="K84" s="5">
        <f>GHCCR!K74</f>
        <v>87</v>
      </c>
      <c r="L84" s="5">
        <f>GHCCR!L74</f>
        <v>291</v>
      </c>
      <c r="M84" s="6"/>
      <c r="N84" s="5">
        <f>GHCCR!N74</f>
        <v>69</v>
      </c>
      <c r="O84" s="5">
        <f>GHCCR!O74</f>
        <v>231</v>
      </c>
    </row>
    <row r="85" spans="1:15" ht="15.75">
      <c r="A85" s="5" t="str">
        <f>GHCCR!A65</f>
        <v>Special Education (MEd)</v>
      </c>
      <c r="B85" s="6"/>
      <c r="C85" s="6"/>
      <c r="D85" s="6"/>
      <c r="E85" s="5">
        <f>GHCCR!E65</f>
        <v>0</v>
      </c>
      <c r="F85" s="5">
        <f>GHCCR!F65</f>
        <v>0</v>
      </c>
      <c r="G85" s="5"/>
      <c r="H85" s="5">
        <f>GHCCR!H65</f>
        <v>0</v>
      </c>
      <c r="I85" s="5">
        <f>GHCCR!I65</f>
        <v>0</v>
      </c>
      <c r="J85" s="5"/>
      <c r="K85" s="5">
        <f>GHCCR!K65</f>
        <v>0</v>
      </c>
      <c r="L85" s="5">
        <f>GHCCR!L65</f>
        <v>0</v>
      </c>
      <c r="M85" s="5"/>
      <c r="N85" s="5">
        <f>GHCCR!N65</f>
        <v>0</v>
      </c>
      <c r="O85" s="5">
        <f>GHCCR!O65</f>
        <v>0</v>
      </c>
    </row>
    <row r="86" spans="1:15" ht="15.75">
      <c r="A86" s="5" t="str">
        <f>GHCCR!A66</f>
        <v>  Behavioral Disorders</v>
      </c>
      <c r="B86" s="6"/>
      <c r="C86" s="6"/>
      <c r="D86" s="6"/>
      <c r="E86" s="5">
        <f>GHCCR!E66</f>
        <v>9</v>
      </c>
      <c r="F86" s="5">
        <f>GHCCR!F66</f>
        <v>34</v>
      </c>
      <c r="G86" s="5"/>
      <c r="H86" s="5">
        <f>GHCCR!H66</f>
        <v>6</v>
      </c>
      <c r="I86" s="5">
        <f>GHCCR!I66</f>
        <v>23</v>
      </c>
      <c r="J86" s="5"/>
      <c r="K86" s="5">
        <f>GHCCR!K66</f>
        <v>6</v>
      </c>
      <c r="L86" s="5">
        <f>GHCCR!L66</f>
        <v>25</v>
      </c>
      <c r="M86" s="5"/>
      <c r="N86" s="5">
        <f>GHCCR!N66</f>
        <v>9</v>
      </c>
      <c r="O86" s="5">
        <f>GHCCR!O66</f>
        <v>52</v>
      </c>
    </row>
    <row r="87" spans="1:15" ht="15.75">
      <c r="A87" s="5" t="str">
        <f>GHCCR!A67</f>
        <v>  Comprehensive Special Education</v>
      </c>
      <c r="B87" s="6"/>
      <c r="C87" s="6"/>
      <c r="D87" s="6"/>
      <c r="E87" s="5">
        <f>GHCCR!E67</f>
        <v>37</v>
      </c>
      <c r="F87" s="5">
        <f>GHCCR!F67</f>
        <v>183</v>
      </c>
      <c r="G87" s="5"/>
      <c r="H87" s="5">
        <f>GHCCR!H67</f>
        <v>45</v>
      </c>
      <c r="I87" s="5">
        <f>GHCCR!I67</f>
        <v>274</v>
      </c>
      <c r="J87" s="5"/>
      <c r="K87" s="5">
        <f>GHCCR!K67</f>
        <v>54</v>
      </c>
      <c r="L87" s="5">
        <f>GHCCR!L67</f>
        <v>275</v>
      </c>
      <c r="M87" s="5"/>
      <c r="N87" s="5">
        <f>GHCCR!N67</f>
        <v>59</v>
      </c>
      <c r="O87" s="5">
        <f>GHCCR!O67</f>
        <v>320</v>
      </c>
    </row>
    <row r="88" spans="1:15" ht="15.75">
      <c r="A88" s="5" t="str">
        <f>GHCCR!A68</f>
        <v>  Learning Disabilities</v>
      </c>
      <c r="B88" s="6"/>
      <c r="C88" s="6"/>
      <c r="D88" s="6"/>
      <c r="E88" s="5">
        <f>GHCCR!E68</f>
        <v>9</v>
      </c>
      <c r="F88" s="5">
        <f>GHCCR!F68</f>
        <v>38</v>
      </c>
      <c r="G88" s="5"/>
      <c r="H88" s="5">
        <f>GHCCR!H68</f>
        <v>12</v>
      </c>
      <c r="I88" s="5">
        <f>GHCCR!I68</f>
        <v>61</v>
      </c>
      <c r="J88" s="5"/>
      <c r="K88" s="5">
        <f>GHCCR!K68</f>
        <v>11</v>
      </c>
      <c r="L88" s="5">
        <f>GHCCR!L68</f>
        <v>55</v>
      </c>
      <c r="M88" s="5"/>
      <c r="N88" s="5">
        <f>GHCCR!N68</f>
        <v>12</v>
      </c>
      <c r="O88" s="5">
        <f>GHCCR!O68</f>
        <v>56</v>
      </c>
    </row>
    <row r="89" spans="1:15" ht="15.75">
      <c r="A89" s="5" t="str">
        <f>GHCCR!A69</f>
        <v>  Mentally Retarded</v>
      </c>
      <c r="B89" s="6"/>
      <c r="C89" s="6"/>
      <c r="D89" s="6"/>
      <c r="E89" s="5">
        <f>GHCCR!E69</f>
        <v>5</v>
      </c>
      <c r="F89" s="5">
        <f>GHCCR!F69</f>
        <v>24</v>
      </c>
      <c r="G89" s="5"/>
      <c r="H89" s="5">
        <f>GHCCR!H69</f>
        <v>4</v>
      </c>
      <c r="I89" s="5">
        <f>GHCCR!I69</f>
        <v>20</v>
      </c>
      <c r="J89" s="6"/>
      <c r="K89" s="5">
        <f>GHCCR!K69</f>
        <v>3</v>
      </c>
      <c r="L89" s="5">
        <f>GHCCR!L69</f>
        <v>16</v>
      </c>
      <c r="M89" s="6"/>
      <c r="N89" s="5">
        <f>GHCCR!N69</f>
        <v>2</v>
      </c>
      <c r="O89" s="5">
        <f>GHCCR!O69</f>
        <v>10</v>
      </c>
    </row>
    <row r="90" spans="1:15" ht="15.75">
      <c r="A90" s="41" t="s">
        <v>95</v>
      </c>
      <c r="B90" s="41"/>
      <c r="C90" s="41"/>
      <c r="D90" s="42" t="s">
        <v>108</v>
      </c>
      <c r="E90" s="43">
        <f>SUM(E81:E89)</f>
        <v>220</v>
      </c>
      <c r="F90" s="43"/>
      <c r="G90" s="41"/>
      <c r="H90" s="43">
        <f>SUM(H81:H89)</f>
        <v>233</v>
      </c>
      <c r="I90" s="43"/>
      <c r="J90" s="41"/>
      <c r="K90" s="43">
        <f>SUM(K81:K89)</f>
        <v>290</v>
      </c>
      <c r="L90" s="43"/>
      <c r="M90" s="41"/>
      <c r="N90" s="43">
        <f>SUM(N81:N89)</f>
        <v>267</v>
      </c>
      <c r="O90" s="43"/>
    </row>
    <row r="91" spans="1:13" ht="15.75">
      <c r="A91" s="6"/>
      <c r="B91" s="6"/>
      <c r="C91" s="6"/>
      <c r="D91" s="6"/>
      <c r="G91" s="6"/>
      <c r="J91" s="6"/>
      <c r="M91" s="6"/>
    </row>
    <row r="92" spans="1:15" ht="15.75">
      <c r="A92" s="6" t="str">
        <f>GHCCR!A76</f>
        <v>Social Work (MSW)</v>
      </c>
      <c r="B92" s="6"/>
      <c r="C92" s="6"/>
      <c r="D92" s="6"/>
      <c r="E92" s="6">
        <f>GHCCR!E76</f>
        <v>35</v>
      </c>
      <c r="F92" s="6">
        <f>GHCCR!F76</f>
        <v>288</v>
      </c>
      <c r="G92" s="5"/>
      <c r="H92" s="6">
        <f>GHCCR!H76</f>
        <v>40</v>
      </c>
      <c r="I92" s="6">
        <f>GHCCR!I76</f>
        <v>324</v>
      </c>
      <c r="J92" s="5"/>
      <c r="K92" s="6">
        <f>GHCCR!K76</f>
        <v>48</v>
      </c>
      <c r="L92" s="6">
        <f>GHCCR!L76</f>
        <v>447</v>
      </c>
      <c r="M92" s="5"/>
      <c r="N92" s="6">
        <f>GHCCR!N76</f>
        <v>52</v>
      </c>
      <c r="O92" s="6">
        <f>GHCCR!O76</f>
        <v>501</v>
      </c>
    </row>
    <row r="93" spans="1:13" ht="15.75">
      <c r="A93" s="6"/>
      <c r="B93" s="6"/>
      <c r="C93" s="6"/>
      <c r="D93" s="6"/>
      <c r="G93" s="6"/>
      <c r="J93" s="6"/>
      <c r="M93" s="6"/>
    </row>
    <row r="94" spans="1:13" ht="15.75">
      <c r="A94" s="6" t="str">
        <f>GHCCR!A78</f>
        <v>Certification Only</v>
      </c>
      <c r="B94" s="6"/>
      <c r="C94" s="6"/>
      <c r="D94" s="6"/>
      <c r="G94" s="5"/>
      <c r="J94" s="5"/>
      <c r="M94" s="5"/>
    </row>
    <row r="95" spans="1:15" ht="15.75">
      <c r="A95" s="6" t="str">
        <f>GHCCR!A79</f>
        <v>  Counseling Supervisor</v>
      </c>
      <c r="B95" s="6"/>
      <c r="C95" s="6"/>
      <c r="D95" s="6"/>
      <c r="E95" s="6">
        <f>GHCCR!E79</f>
        <v>1</v>
      </c>
      <c r="F95" s="6">
        <f>GHCCR!F79</f>
        <v>3</v>
      </c>
      <c r="G95" s="5"/>
      <c r="H95" s="6">
        <f>GHCCR!H79</f>
        <v>0</v>
      </c>
      <c r="I95" s="6">
        <f>GHCCR!I79</f>
        <v>0</v>
      </c>
      <c r="J95" s="5"/>
      <c r="K95" s="6">
        <f>GHCCR!K79</f>
        <v>2</v>
      </c>
      <c r="L95" s="6">
        <f>GHCCR!L79</f>
        <v>6</v>
      </c>
      <c r="M95" s="5"/>
      <c r="N95" s="6">
        <f>GHCCR!N79</f>
        <v>1</v>
      </c>
      <c r="O95" s="6">
        <f>GHCCR!O79</f>
        <v>3</v>
      </c>
    </row>
    <row r="96" spans="1:15" ht="15.75">
      <c r="A96" s="6" t="str">
        <f>GHCCR!A81</f>
        <v>  Elementary Education Supervisor</v>
      </c>
      <c r="B96" s="6"/>
      <c r="C96" s="6"/>
      <c r="D96" s="6"/>
      <c r="E96" s="6">
        <f>GHCCR!E81</f>
        <v>0</v>
      </c>
      <c r="F96" s="6">
        <f>GHCCR!F81</f>
        <v>0</v>
      </c>
      <c r="G96" s="5"/>
      <c r="H96" s="6">
        <f>GHCCR!H81</f>
        <v>1</v>
      </c>
      <c r="I96" s="6">
        <f>GHCCR!I81</f>
        <v>3</v>
      </c>
      <c r="J96" s="5"/>
      <c r="K96" s="6">
        <f>GHCCR!K81</f>
        <v>0</v>
      </c>
      <c r="L96" s="6">
        <f>GHCCR!L81</f>
        <v>0</v>
      </c>
      <c r="M96" s="5"/>
      <c r="N96" s="6">
        <f>GHCCR!N81</f>
        <v>0</v>
      </c>
      <c r="O96" s="6">
        <f>GHCCR!O81</f>
        <v>0</v>
      </c>
    </row>
    <row r="97" spans="1:15" ht="15.75">
      <c r="A97" s="6" t="str">
        <f>GHCCR!A82</f>
        <v>  Environmental Ed Supervisor</v>
      </c>
      <c r="B97" s="6"/>
      <c r="C97" s="6"/>
      <c r="D97" s="6"/>
      <c r="E97" s="6">
        <f>GHCCR!E82</f>
        <v>1</v>
      </c>
      <c r="F97" s="6">
        <f>GHCCR!F82</f>
        <v>3</v>
      </c>
      <c r="G97" s="5"/>
      <c r="H97" s="6">
        <f>GHCCR!H82</f>
        <v>0</v>
      </c>
      <c r="I97" s="6">
        <f>GHCCR!I82</f>
        <v>0</v>
      </c>
      <c r="J97" s="5"/>
      <c r="K97" s="6">
        <f>GHCCR!K82</f>
        <v>0</v>
      </c>
      <c r="L97" s="6">
        <f>GHCCR!L82</f>
        <v>0</v>
      </c>
      <c r="M97" s="5"/>
      <c r="N97" s="6">
        <f>GHCCR!N82</f>
        <v>0</v>
      </c>
      <c r="O97" s="6">
        <f>GHCCR!O82</f>
        <v>0</v>
      </c>
    </row>
    <row r="98" spans="1:15" ht="15.75">
      <c r="A98" s="6" t="str">
        <f>GHCCR!A83</f>
        <v>  Mathematics Supervisor</v>
      </c>
      <c r="B98" s="6"/>
      <c r="C98" s="6"/>
      <c r="D98" s="6"/>
      <c r="E98" s="6">
        <f>GHCCR!E83</f>
        <v>1</v>
      </c>
      <c r="F98" s="6">
        <f>GHCCR!F83</f>
        <v>6</v>
      </c>
      <c r="G98" s="5"/>
      <c r="H98" s="6">
        <f>GHCCR!H83</f>
        <v>0</v>
      </c>
      <c r="I98" s="6">
        <f>GHCCR!I83</f>
        <v>0</v>
      </c>
      <c r="J98" s="5"/>
      <c r="K98" s="6">
        <f>GHCCR!K83</f>
        <v>0</v>
      </c>
      <c r="L98" s="6">
        <f>GHCCR!L83</f>
        <v>0</v>
      </c>
      <c r="M98" s="5"/>
      <c r="N98" s="6">
        <f>GHCCR!N83</f>
        <v>0</v>
      </c>
      <c r="O98" s="6">
        <f>GHCCR!O83</f>
        <v>0</v>
      </c>
    </row>
    <row r="99" spans="1:15" ht="15.75">
      <c r="A99" s="6" t="str">
        <f>GHCCR!A84</f>
        <v>  Pupil Services Supervision</v>
      </c>
      <c r="B99" s="6"/>
      <c r="C99" s="6"/>
      <c r="D99" s="6"/>
      <c r="E99" s="6">
        <f>GHCCR!E84</f>
        <v>2</v>
      </c>
      <c r="F99" s="6">
        <f>GHCCR!F84</f>
        <v>6</v>
      </c>
      <c r="G99" s="5"/>
      <c r="H99" s="6">
        <f>GHCCR!H84</f>
        <v>7</v>
      </c>
      <c r="I99" s="6">
        <f>GHCCR!I84</f>
        <v>24</v>
      </c>
      <c r="J99" s="5"/>
      <c r="K99" s="6">
        <f>GHCCR!K84</f>
        <v>8</v>
      </c>
      <c r="L99" s="6">
        <f>GHCCR!L84</f>
        <v>27</v>
      </c>
      <c r="M99" s="5"/>
      <c r="N99" s="6">
        <f>GHCCR!N84</f>
        <v>5</v>
      </c>
      <c r="O99" s="6">
        <f>GHCCR!O84</f>
        <v>15</v>
      </c>
    </row>
    <row r="100" spans="1:15" ht="15.75">
      <c r="A100" s="6" t="str">
        <f>GHCCR!A85</f>
        <v>  Reading Supervisor</v>
      </c>
      <c r="B100" s="5"/>
      <c r="C100" s="5"/>
      <c r="D100" s="6"/>
      <c r="E100" s="6">
        <f>GHCCR!E85</f>
        <v>3</v>
      </c>
      <c r="F100" s="6">
        <f>GHCCR!F85</f>
        <v>12</v>
      </c>
      <c r="G100" s="5"/>
      <c r="H100" s="6">
        <f>GHCCR!H85</f>
        <v>2</v>
      </c>
      <c r="I100" s="6">
        <f>GHCCR!I85</f>
        <v>9</v>
      </c>
      <c r="J100" s="5"/>
      <c r="K100" s="6">
        <f>GHCCR!K85</f>
        <v>2</v>
      </c>
      <c r="L100" s="6">
        <f>GHCCR!L85</f>
        <v>6</v>
      </c>
      <c r="M100" s="5"/>
      <c r="N100" s="6">
        <f>GHCCR!N85</f>
        <v>3</v>
      </c>
      <c r="O100" s="6">
        <f>GHCCR!O85</f>
        <v>9</v>
      </c>
    </row>
    <row r="101" spans="1:15" ht="15.75">
      <c r="A101" s="6" t="str">
        <f>GHCCR!A86</f>
        <v>  School Admin. Principal K-12 </v>
      </c>
      <c r="B101" s="6"/>
      <c r="C101" s="6"/>
      <c r="D101" s="6"/>
      <c r="E101" s="6">
        <f>GHCCR!E86</f>
        <v>22</v>
      </c>
      <c r="F101" s="6">
        <f>GHCCR!F86</f>
        <v>78</v>
      </c>
      <c r="G101" s="5"/>
      <c r="H101" s="6">
        <f>GHCCR!H86</f>
        <v>34</v>
      </c>
      <c r="I101" s="6">
        <f>GHCCR!I86</f>
        <v>120</v>
      </c>
      <c r="J101" s="5"/>
      <c r="K101" s="6">
        <f>GHCCR!K86</f>
        <v>32</v>
      </c>
      <c r="L101" s="6">
        <f>GHCCR!L86</f>
        <v>114</v>
      </c>
      <c r="M101" s="5"/>
      <c r="N101" s="6">
        <f>GHCCR!N86</f>
        <v>34</v>
      </c>
      <c r="O101" s="6">
        <f>GHCCR!O86</f>
        <v>114</v>
      </c>
    </row>
    <row r="102" spans="1:15" ht="15.75">
      <c r="A102" s="6" t="str">
        <f>GHCCR!A87</f>
        <v>  Special Education Supervisor</v>
      </c>
      <c r="B102" s="6"/>
      <c r="C102" s="6"/>
      <c r="D102" s="6"/>
      <c r="E102" s="6">
        <f>GHCCR!E87</f>
        <v>14</v>
      </c>
      <c r="F102" s="6">
        <f>GHCCR!F87</f>
        <v>51</v>
      </c>
      <c r="G102" s="5"/>
      <c r="H102" s="6">
        <f>GHCCR!H87</f>
        <v>16</v>
      </c>
      <c r="I102" s="6">
        <f>GHCCR!I87</f>
        <v>51</v>
      </c>
      <c r="J102" s="5"/>
      <c r="K102" s="6">
        <f>GHCCR!K87</f>
        <v>8</v>
      </c>
      <c r="L102" s="6">
        <f>GHCCR!L87</f>
        <v>27</v>
      </c>
      <c r="M102" s="5"/>
      <c r="N102" s="6">
        <f>GHCCR!N87</f>
        <v>10</v>
      </c>
      <c r="O102" s="6">
        <f>GHCCR!O87</f>
        <v>30</v>
      </c>
    </row>
    <row r="103" spans="1:15" ht="15.75">
      <c r="A103" s="6" t="str">
        <f>GHCCR!A88</f>
        <v>  Superintendent's Letter of Eligibility</v>
      </c>
      <c r="B103" s="6"/>
      <c r="C103" s="6"/>
      <c r="D103" s="6"/>
      <c r="E103" s="6">
        <f>GHCCR!E88</f>
        <v>13</v>
      </c>
      <c r="F103" s="6">
        <f>GHCCR!F88</f>
        <v>42</v>
      </c>
      <c r="G103" s="5"/>
      <c r="H103" s="6">
        <f>GHCCR!H88</f>
        <v>18</v>
      </c>
      <c r="I103" s="6">
        <f>GHCCR!I88</f>
        <v>57</v>
      </c>
      <c r="J103" s="5"/>
      <c r="K103" s="6">
        <f>GHCCR!K88</f>
        <v>18</v>
      </c>
      <c r="L103" s="6">
        <f>GHCCR!L88</f>
        <v>57</v>
      </c>
      <c r="M103" s="5"/>
      <c r="N103" s="6">
        <f>GHCCR!N88</f>
        <v>23</v>
      </c>
      <c r="O103" s="6">
        <f>GHCCR!O88</f>
        <v>69</v>
      </c>
    </row>
    <row r="104" spans="1:15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.75">
      <c r="A106" s="41" t="s">
        <v>95</v>
      </c>
      <c r="B106" s="41"/>
      <c r="C106" s="41"/>
      <c r="D106" s="42" t="s">
        <v>109</v>
      </c>
      <c r="E106" s="43">
        <f>SUM(E95:E105)</f>
        <v>57</v>
      </c>
      <c r="F106" s="43"/>
      <c r="G106" s="41"/>
      <c r="H106" s="43">
        <f>SUM(H95:H105)</f>
        <v>78</v>
      </c>
      <c r="I106" s="43"/>
      <c r="J106" s="41"/>
      <c r="K106" s="43">
        <f>SUM(K95:K105)</f>
        <v>70</v>
      </c>
      <c r="L106" s="43"/>
      <c r="M106" s="41"/>
      <c r="N106" s="43">
        <f>SUM(N95:N105)</f>
        <v>76</v>
      </c>
      <c r="O106" s="43"/>
    </row>
    <row r="107" spans="1:13" ht="15.75">
      <c r="A107" s="6"/>
      <c r="B107" s="6"/>
      <c r="C107" s="6"/>
      <c r="D107" s="6"/>
      <c r="G107" s="6"/>
      <c r="J107" s="6"/>
      <c r="M107" s="6"/>
    </row>
    <row r="108" spans="1:15" ht="15.75">
      <c r="A108" s="5" t="str">
        <f>GHCCR!A90</f>
        <v>COLLEGE TOTAL</v>
      </c>
      <c r="B108" s="6"/>
      <c r="C108" s="6"/>
      <c r="D108" s="6"/>
      <c r="E108" s="5">
        <f>GHCCR!E90</f>
        <v>641</v>
      </c>
      <c r="F108" s="5">
        <f>GHCCR!F90</f>
        <v>3234</v>
      </c>
      <c r="G108" s="5"/>
      <c r="H108" s="5">
        <f>GHCCR!H90</f>
        <v>662</v>
      </c>
      <c r="I108" s="5">
        <f>GHCCR!I90</f>
        <v>3321</v>
      </c>
      <c r="J108" s="5"/>
      <c r="K108" s="5">
        <f>GHCCR!K90</f>
        <v>731</v>
      </c>
      <c r="L108" s="5">
        <f>GHCCR!L90</f>
        <v>3755</v>
      </c>
      <c r="M108" s="5"/>
      <c r="N108" s="5">
        <f>GHCCR!N90</f>
        <v>704</v>
      </c>
      <c r="O108" s="5">
        <f>GHCCR!O90</f>
        <v>3765</v>
      </c>
    </row>
    <row r="109" spans="1:13" ht="15.75">
      <c r="A109" s="5"/>
      <c r="B109" s="6"/>
      <c r="C109" s="6"/>
      <c r="D109" s="6"/>
      <c r="G109" s="5"/>
      <c r="J109" s="5"/>
      <c r="M109" s="5"/>
    </row>
    <row r="110" spans="1:15" ht="15.75">
      <c r="A110" s="6" t="str">
        <f>GHCCR!A92</f>
        <v>TOTAL - Non-Degree</v>
      </c>
      <c r="B110" s="6"/>
      <c r="C110" s="6"/>
      <c r="D110" s="6"/>
      <c r="E110" s="6">
        <f>GHCCR!E92</f>
        <v>78</v>
      </c>
      <c r="F110" s="6">
        <f>GHCCR!F92</f>
        <v>294</v>
      </c>
      <c r="G110" s="6"/>
      <c r="H110" s="6">
        <f>GHCCR!H92</f>
        <v>87</v>
      </c>
      <c r="I110" s="6">
        <f>GHCCR!I92</f>
        <v>317</v>
      </c>
      <c r="J110" s="6"/>
      <c r="K110" s="6">
        <f>GHCCR!K92</f>
        <v>171</v>
      </c>
      <c r="L110" s="6">
        <f>GHCCR!L92</f>
        <v>590</v>
      </c>
      <c r="M110" s="6"/>
      <c r="N110" s="6">
        <f>GHCCR!N92</f>
        <v>96</v>
      </c>
      <c r="O110" s="6">
        <f>GHCCR!O92</f>
        <v>328</v>
      </c>
    </row>
    <row r="111" spans="1:15" ht="15.75">
      <c r="A111" s="41" t="s">
        <v>95</v>
      </c>
      <c r="B111" s="41"/>
      <c r="C111" s="41"/>
      <c r="D111" s="42" t="s">
        <v>53</v>
      </c>
      <c r="E111" s="43">
        <f>SUM(E110)</f>
        <v>78</v>
      </c>
      <c r="F111" s="43"/>
      <c r="G111" s="41"/>
      <c r="H111" s="43">
        <f>SUM(H110)</f>
        <v>87</v>
      </c>
      <c r="I111" s="43"/>
      <c r="J111" s="41"/>
      <c r="K111" s="43">
        <f>SUM(K110)</f>
        <v>171</v>
      </c>
      <c r="L111" s="43"/>
      <c r="M111" s="41"/>
      <c r="N111" s="43">
        <f>SUM(N110)</f>
        <v>96</v>
      </c>
      <c r="O111" s="43"/>
    </row>
    <row r="112" spans="1:13" ht="15.75">
      <c r="A112" s="6"/>
      <c r="B112" s="6"/>
      <c r="C112" s="6"/>
      <c r="D112" s="6"/>
      <c r="G112" s="6"/>
      <c r="J112" s="6"/>
      <c r="M112" s="6"/>
    </row>
    <row r="113" spans="1:15" ht="15.75">
      <c r="A113" s="5" t="str">
        <f>GHCCR!A94</f>
        <v>GRADUATE TOTAL</v>
      </c>
      <c r="B113" s="6"/>
      <c r="C113" s="6"/>
      <c r="D113" s="6"/>
      <c r="E113" s="5">
        <f>GHCCR!E94</f>
        <v>1144</v>
      </c>
      <c r="F113" s="5">
        <f>GHCCR!F94</f>
        <v>6240</v>
      </c>
      <c r="G113" s="22"/>
      <c r="H113" s="5">
        <f>GHCCR!H94</f>
        <v>1209</v>
      </c>
      <c r="I113" s="5">
        <f>GHCCR!I94</f>
        <v>6574</v>
      </c>
      <c r="J113" s="22"/>
      <c r="K113" s="5">
        <f>GHCCR!K94</f>
        <v>1311</v>
      </c>
      <c r="L113" s="5">
        <f>GHCCR!L94</f>
        <v>6933</v>
      </c>
      <c r="M113" s="22"/>
      <c r="N113" s="48">
        <f>GHCCR!N94</f>
        <v>1183</v>
      </c>
      <c r="O113" s="5">
        <f>GHCCR!O94</f>
        <v>6522</v>
      </c>
    </row>
    <row r="115" spans="1:15" ht="15.75">
      <c r="A115" t="str">
        <f>GHCCR!A96</f>
        <v>FTES</v>
      </c>
      <c r="F115">
        <f>GHCCR!F96</f>
        <v>520</v>
      </c>
      <c r="I115">
        <f>GHCCR!I96</f>
        <v>547.8333333333334</v>
      </c>
      <c r="L115">
        <f>GHCCR!L96</f>
        <v>577.75</v>
      </c>
      <c r="O115">
        <f>GHCCR!O96</f>
        <v>543.5</v>
      </c>
    </row>
    <row r="120" spans="1:14" ht="15.75">
      <c r="A120" t="s">
        <v>71</v>
      </c>
      <c r="E120">
        <f>GHCCR!E111</f>
        <v>35</v>
      </c>
      <c r="H120">
        <f>GHCCR!H111</f>
        <v>43</v>
      </c>
      <c r="K120">
        <f>GHCCR!K111</f>
        <v>37</v>
      </c>
      <c r="N120">
        <f>GHCCR!N111</f>
        <v>30</v>
      </c>
    </row>
    <row r="121" spans="1:14" ht="15.75">
      <c r="A121" t="s">
        <v>44</v>
      </c>
      <c r="E121">
        <f>GHCCR!E112</f>
        <v>136</v>
      </c>
      <c r="H121">
        <f>GHCCR!H112</f>
        <v>177</v>
      </c>
      <c r="K121">
        <f>GHCCR!K112</f>
        <v>134</v>
      </c>
      <c r="N121">
        <f>GHCCR!N112</f>
        <v>117</v>
      </c>
    </row>
    <row r="122" spans="1:14" ht="15.75">
      <c r="A122" t="s">
        <v>60</v>
      </c>
      <c r="E122">
        <f>GHCCR!E113</f>
        <v>397</v>
      </c>
      <c r="H122">
        <f>GHCCR!H113</f>
        <v>392</v>
      </c>
      <c r="K122">
        <f>GHCCR!K113</f>
        <v>461</v>
      </c>
      <c r="N122">
        <f>GHCCR!N113</f>
        <v>431</v>
      </c>
    </row>
    <row r="123" spans="1:14" ht="15.75">
      <c r="A123" t="s">
        <v>43</v>
      </c>
      <c r="E123">
        <f>GHCCR!E114</f>
        <v>31</v>
      </c>
      <c r="H123">
        <f>GHCCR!H114</f>
        <v>41</v>
      </c>
      <c r="K123">
        <f>GHCCR!K114</f>
        <v>43</v>
      </c>
      <c r="N123">
        <f>GHCCR!N114</f>
        <v>41</v>
      </c>
    </row>
    <row r="124" spans="1:14" ht="15.75">
      <c r="A124" t="s">
        <v>70</v>
      </c>
      <c r="E124">
        <f>GHCCR!E115</f>
        <v>375</v>
      </c>
      <c r="H124">
        <f>GHCCR!H115</f>
        <v>350</v>
      </c>
      <c r="K124">
        <f>GHCCR!K115</f>
        <v>347</v>
      </c>
      <c r="N124">
        <f>GHCCR!N115</f>
        <v>340</v>
      </c>
    </row>
    <row r="125" spans="1:14" ht="15.75">
      <c r="A125" t="s">
        <v>56</v>
      </c>
      <c r="E125">
        <f>GHCCR!E117</f>
        <v>35</v>
      </c>
      <c r="H125">
        <f>GHCCR!H117</f>
        <v>45</v>
      </c>
      <c r="K125">
        <f>GHCCR!K117</f>
        <v>38</v>
      </c>
      <c r="N125">
        <f>GHCCR!N117</f>
        <v>42</v>
      </c>
    </row>
    <row r="126" spans="1:14" ht="15.75">
      <c r="A126" t="s">
        <v>69</v>
      </c>
      <c r="E126">
        <f>GHCCR!E118</f>
        <v>22</v>
      </c>
      <c r="H126">
        <f>GHCCR!H118</f>
        <v>34</v>
      </c>
      <c r="K126">
        <f>GHCCR!K118</f>
        <v>32</v>
      </c>
      <c r="N126">
        <f>GHCCR!N118</f>
        <v>34</v>
      </c>
    </row>
    <row r="127" spans="1:14" ht="15.75">
      <c r="A127" t="s">
        <v>57</v>
      </c>
      <c r="E127">
        <f>GHCCR!E119</f>
        <v>0</v>
      </c>
      <c r="H127">
        <f>GHCCR!H119</f>
        <v>0</v>
      </c>
      <c r="K127">
        <f>GHCCR!K119</f>
        <v>0</v>
      </c>
      <c r="N127">
        <f>GHCCR!N119</f>
        <v>0</v>
      </c>
    </row>
    <row r="128" spans="1:14" ht="15.75">
      <c r="A128" t="s">
        <v>72</v>
      </c>
      <c r="E128">
        <f>GHCCR!E120</f>
        <v>78</v>
      </c>
      <c r="H128">
        <f>GHCCR!H120</f>
        <v>87</v>
      </c>
      <c r="K128">
        <f>GHCCR!K120</f>
        <v>171</v>
      </c>
      <c r="N128">
        <f>GHCCR!N120</f>
        <v>96</v>
      </c>
    </row>
    <row r="130" spans="1:14" ht="15.75">
      <c r="A130" t="s">
        <v>52</v>
      </c>
      <c r="E130">
        <f>GHCCR!E122</f>
        <v>1144</v>
      </c>
      <c r="H130">
        <f>GHCCR!H122</f>
        <v>1209</v>
      </c>
      <c r="K130">
        <f>GHCCR!K122</f>
        <v>1311</v>
      </c>
      <c r="N130">
        <f>GHCCR!N122</f>
        <v>1183</v>
      </c>
    </row>
  </sheetData>
  <sheetProtection/>
  <printOptions/>
  <pageMargins left="0.57" right="0.5" top="0.5" bottom="0.25" header="0" footer="0"/>
  <pageSetup horizontalDpi="300" verticalDpi="300" orientation="portrait" scale="77" r:id="rId1"/>
  <rowBreaks count="1" manualBreakCount="1"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2011-09-13T17:55:36Z</cp:lastPrinted>
  <dcterms:created xsi:type="dcterms:W3CDTF">1996-09-24T15:04:31Z</dcterms:created>
  <dcterms:modified xsi:type="dcterms:W3CDTF">2011-09-13T17:55:55Z</dcterms:modified>
  <cp:category/>
  <cp:version/>
  <cp:contentType/>
  <cp:contentStatus/>
</cp:coreProperties>
</file>