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" sheetId="1" r:id="rId1"/>
  </sheets>
  <definedNames>
    <definedName name="_xlnm.Print_Area" localSheetId="0">'A'!$A$1:$K$110</definedName>
  </definedNames>
  <calcPr fullCalcOnLoad="1"/>
</workbook>
</file>

<file path=xl/sharedStrings.xml><?xml version="1.0" encoding="utf-8"?>
<sst xmlns="http://schemas.openxmlformats.org/spreadsheetml/2006/main" count="108" uniqueCount="79">
  <si>
    <t>LIVING  ALUMNI</t>
  </si>
  <si>
    <t>Known</t>
  </si>
  <si>
    <t>Unknown</t>
  </si>
  <si>
    <t xml:space="preserve"> </t>
  </si>
  <si>
    <t>Address</t>
  </si>
  <si>
    <t xml:space="preserve">     Female</t>
  </si>
  <si>
    <t xml:space="preserve">     Male</t>
  </si>
  <si>
    <t xml:space="preserve">     Unknown</t>
  </si>
  <si>
    <t xml:space="preserve">     Total</t>
  </si>
  <si>
    <t>Race</t>
  </si>
  <si>
    <t xml:space="preserve">     African American</t>
  </si>
  <si>
    <t xml:space="preserve">     Asian</t>
  </si>
  <si>
    <t xml:space="preserve">     Hispanic</t>
  </si>
  <si>
    <t xml:space="preserve">     White</t>
  </si>
  <si>
    <t xml:space="preserve">     Other</t>
  </si>
  <si>
    <t xml:space="preserve">     1920-1929</t>
  </si>
  <si>
    <t xml:space="preserve">     1930-1939</t>
  </si>
  <si>
    <t xml:space="preserve">     1940-1949</t>
  </si>
  <si>
    <t xml:space="preserve">     1950-1959</t>
  </si>
  <si>
    <t xml:space="preserve">     1960-1969</t>
  </si>
  <si>
    <t xml:space="preserve">     1970-1979</t>
  </si>
  <si>
    <t xml:space="preserve">     1980-1989</t>
  </si>
  <si>
    <t xml:space="preserve">     Arts and Sciences</t>
  </si>
  <si>
    <t xml:space="preserve">     Education and Human Services</t>
  </si>
  <si>
    <t xml:space="preserve">     Business</t>
  </si>
  <si>
    <t>Department</t>
  </si>
  <si>
    <t>Art</t>
  </si>
  <si>
    <t>Biology</t>
  </si>
  <si>
    <t>Chemistry</t>
  </si>
  <si>
    <t>Communications/Journalism</t>
  </si>
  <si>
    <t>English</t>
  </si>
  <si>
    <t>Geography/Earth Science</t>
  </si>
  <si>
    <t>Government/Political Science</t>
  </si>
  <si>
    <t>History/Philosophy</t>
  </si>
  <si>
    <t>Interdisciplinary Arts</t>
  </si>
  <si>
    <t>Math &amp; Computer Science</t>
  </si>
  <si>
    <t>Modern Languages</t>
  </si>
  <si>
    <t>Physics</t>
  </si>
  <si>
    <t>Psychology</t>
  </si>
  <si>
    <t>Sociology/Anthropology</t>
  </si>
  <si>
    <t>Speech/Theatre Arts</t>
  </si>
  <si>
    <t>Total</t>
  </si>
  <si>
    <t>Accounting</t>
  </si>
  <si>
    <t>Economics</t>
  </si>
  <si>
    <t>Management/Marketing</t>
  </si>
  <si>
    <t>Counseling</t>
  </si>
  <si>
    <t>Criminal Justice</t>
  </si>
  <si>
    <t>Library Science</t>
  </si>
  <si>
    <t>Social Work</t>
  </si>
  <si>
    <t>Teacher Education</t>
  </si>
  <si>
    <t>University Total</t>
  </si>
  <si>
    <t xml:space="preserve">     1990-1999</t>
  </si>
  <si>
    <t xml:space="preserve">     2000-2009</t>
  </si>
  <si>
    <t xml:space="preserve">     American Indian</t>
  </si>
  <si>
    <t xml:space="preserve">      </t>
  </si>
  <si>
    <t xml:space="preserve">Sex </t>
  </si>
  <si>
    <t xml:space="preserve">Decade of Graduation </t>
  </si>
  <si>
    <t xml:space="preserve">College </t>
  </si>
  <si>
    <t xml:space="preserve">College of Education and Human Services </t>
  </si>
  <si>
    <t>a/</t>
  </si>
  <si>
    <t xml:space="preserve">College of Arts and Sciences </t>
  </si>
  <si>
    <t xml:space="preserve">College of Business </t>
  </si>
  <si>
    <t>a/Duplicate count of students who graduated from more than one program.</t>
  </si>
  <si>
    <t xml:space="preserve">           a/</t>
  </si>
  <si>
    <t>Educational Leadership</t>
  </si>
  <si>
    <t xml:space="preserve">    and Policy</t>
  </si>
  <si>
    <t xml:space="preserve">         a/</t>
  </si>
  <si>
    <t xml:space="preserve">            a/</t>
  </si>
  <si>
    <t xml:space="preserve">     N</t>
  </si>
  <si>
    <t>%</t>
  </si>
  <si>
    <t>Total Alumni</t>
  </si>
  <si>
    <t>SOURCE:  SU Alumni Data Base, Alumni Office.</t>
  </si>
  <si>
    <t>F/DS/IS</t>
  </si>
  <si>
    <t>Gerontology</t>
  </si>
  <si>
    <t>Information Systems Studies</t>
  </si>
  <si>
    <t>Exercise Science</t>
  </si>
  <si>
    <t>Health Care Administration</t>
  </si>
  <si>
    <t>Supply Chain Management</t>
  </si>
  <si>
    <t xml:space="preserve">     2010-2019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</si>
</sst>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</numFmts>
  <fonts count="41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08"/>
  <sheetViews>
    <sheetView tabSelected="1" defaultGridColor="0" view="pageBreakPreview" zoomScale="60" zoomScaleNormal="75" zoomScalePageLayoutView="0" colorId="22" workbookViewId="0" topLeftCell="A1">
      <selection activeCell="A1" sqref="A1"/>
    </sheetView>
  </sheetViews>
  <sheetFormatPr defaultColWidth="9.625" defaultRowHeight="15.75"/>
  <cols>
    <col min="1" max="2" width="9.625" style="0" customWidth="1"/>
    <col min="3" max="3" width="16.25390625" style="0" customWidth="1"/>
    <col min="4" max="4" width="7.625" style="0" bestFit="1" customWidth="1"/>
    <col min="5" max="5" width="6.375" style="0" bestFit="1" customWidth="1"/>
    <col min="6" max="6" width="7.625" style="0" customWidth="1"/>
    <col min="7" max="7" width="6.625" style="0" customWidth="1"/>
    <col min="8" max="8" width="5.625" style="0" customWidth="1"/>
    <col min="9" max="9" width="7.625" style="0" customWidth="1"/>
    <col min="10" max="10" width="7.625" style="0" bestFit="1" customWidth="1"/>
    <col min="11" max="11" width="7.25390625" style="0" bestFit="1" customWidth="1"/>
    <col min="12" max="12" width="2.625" style="0" customWidth="1"/>
  </cols>
  <sheetData>
    <row r="1" spans="6:11" ht="15.75">
      <c r="F1" s="5" t="s">
        <v>59</v>
      </c>
      <c r="K1">
        <v>64</v>
      </c>
    </row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5" spans="4:8" ht="15.75">
      <c r="D5" s="1" t="s">
        <v>1</v>
      </c>
      <c r="E5" s="1"/>
      <c r="G5" s="1" t="s">
        <v>2</v>
      </c>
      <c r="H5" s="1"/>
    </row>
    <row r="6" spans="4:11" ht="15.75">
      <c r="D6" s="1" t="s">
        <v>4</v>
      </c>
      <c r="E6" s="1"/>
      <c r="G6" s="1" t="s">
        <v>4</v>
      </c>
      <c r="H6" s="1"/>
      <c r="J6" s="7" t="s">
        <v>70</v>
      </c>
      <c r="K6" s="7"/>
    </row>
    <row r="7" spans="4:11" ht="15.75">
      <c r="D7" s="4" t="s">
        <v>68</v>
      </c>
      <c r="E7" s="2" t="s">
        <v>69</v>
      </c>
      <c r="G7" s="4" t="s">
        <v>68</v>
      </c>
      <c r="H7" s="2" t="s">
        <v>69</v>
      </c>
      <c r="J7" s="4" t="s">
        <v>68</v>
      </c>
      <c r="K7" s="2" t="s">
        <v>69</v>
      </c>
    </row>
    <row r="8" spans="4:11" ht="15.75">
      <c r="D8" s="2"/>
      <c r="E8" s="2"/>
      <c r="G8" s="2"/>
      <c r="H8" s="2"/>
      <c r="J8" s="2"/>
      <c r="K8" s="2"/>
    </row>
    <row r="9" ht="15.75">
      <c r="A9" t="s">
        <v>55</v>
      </c>
    </row>
    <row r="10" spans="1:11" ht="15.75">
      <c r="A10" s="5" t="s">
        <v>5</v>
      </c>
      <c r="D10">
        <v>26425</v>
      </c>
      <c r="E10" s="3">
        <f>(D10/J14)*100</f>
        <v>46.94522908561176</v>
      </c>
      <c r="G10">
        <v>4134</v>
      </c>
      <c r="H10" s="3">
        <f>(G10/J14)*100</f>
        <v>7.344241326013963</v>
      </c>
      <c r="J10">
        <f>SUM(D10,G10)</f>
        <v>30559</v>
      </c>
      <c r="K10" s="3">
        <f>(J10/J14)*100</f>
        <v>54.289470411625715</v>
      </c>
    </row>
    <row r="11" spans="1:11" ht="15.75">
      <c r="A11" s="5" t="s">
        <v>6</v>
      </c>
      <c r="D11">
        <v>22369</v>
      </c>
      <c r="E11" s="3">
        <f>(D11/J14)*100</f>
        <v>39.73955835065466</v>
      </c>
      <c r="G11">
        <v>3344</v>
      </c>
      <c r="H11" s="3">
        <f>(G11/J14)*100</f>
        <v>5.940769955053385</v>
      </c>
      <c r="J11">
        <f>SUM(D11,G11)</f>
        <v>25713</v>
      </c>
      <c r="K11" s="3">
        <f>(J11/J14)*100</f>
        <v>45.68032830570804</v>
      </c>
    </row>
    <row r="12" spans="1:11" ht="15.75">
      <c r="A12" s="5" t="s">
        <v>2</v>
      </c>
      <c r="D12">
        <v>16</v>
      </c>
      <c r="E12" s="3">
        <f>(D12/J14)*100</f>
        <v>0.02842473662704969</v>
      </c>
      <c r="G12">
        <v>1</v>
      </c>
      <c r="H12" s="3">
        <f>(G12/J14)*100</f>
        <v>0.0017765460391906056</v>
      </c>
      <c r="J12">
        <f>SUM(D12,G12)</f>
        <v>17</v>
      </c>
      <c r="K12" s="3">
        <f>(J12/J14)*100</f>
        <v>0.030201282666240295</v>
      </c>
    </row>
    <row r="13" spans="5:11" ht="15.75">
      <c r="E13" s="3"/>
      <c r="H13" s="3"/>
      <c r="K13" s="3"/>
    </row>
    <row r="14" spans="1:11" ht="15.75">
      <c r="A14" t="s">
        <v>8</v>
      </c>
      <c r="D14">
        <f>SUM(D10:D12)</f>
        <v>48810</v>
      </c>
      <c r="E14" s="3">
        <f>(D14/J14)*100</f>
        <v>86.71321217289346</v>
      </c>
      <c r="G14">
        <f>SUM(G10:G12)</f>
        <v>7479</v>
      </c>
      <c r="H14" s="3">
        <f>(G14/J14)*100</f>
        <v>13.286787827106538</v>
      </c>
      <c r="J14">
        <f>SUM(J10:J12)</f>
        <v>56289</v>
      </c>
      <c r="K14" s="3">
        <f>(J14/J14)*100</f>
        <v>100</v>
      </c>
    </row>
    <row r="15" spans="5:11" ht="15.75">
      <c r="E15" s="3"/>
      <c r="H15" s="3"/>
      <c r="K15" s="3"/>
    </row>
    <row r="16" spans="2:11" ht="15.75">
      <c r="B16" t="s">
        <v>3</v>
      </c>
      <c r="E16" s="3"/>
      <c r="H16" s="3"/>
      <c r="K16" s="3"/>
    </row>
    <row r="17" spans="1:11" ht="15.75">
      <c r="A17" t="s">
        <v>9</v>
      </c>
      <c r="E17" s="3"/>
      <c r="H17" s="3"/>
      <c r="K17" s="3"/>
    </row>
    <row r="18" spans="1:11" ht="15.75">
      <c r="A18" t="s">
        <v>10</v>
      </c>
      <c r="D18">
        <v>1003</v>
      </c>
      <c r="E18" s="3">
        <f>(D18/J26)*100</f>
        <v>1.7818756773081774</v>
      </c>
      <c r="G18">
        <v>211</v>
      </c>
      <c r="H18" s="3">
        <f>(G18/J26)*100</f>
        <v>0.3748512142692178</v>
      </c>
      <c r="J18">
        <f aca="true" t="shared" si="0" ref="J18:J24">SUM(D18,G18)</f>
        <v>1214</v>
      </c>
      <c r="K18" s="3">
        <f>(J18/J26)*100</f>
        <v>2.1567268915773954</v>
      </c>
    </row>
    <row r="19" spans="1:11" ht="15.75">
      <c r="A19" t="s">
        <v>53</v>
      </c>
      <c r="D19">
        <v>54</v>
      </c>
      <c r="E19" s="3">
        <f>(D19/J26)*100</f>
        <v>0.09593348611629271</v>
      </c>
      <c r="G19">
        <v>14</v>
      </c>
      <c r="H19" s="3">
        <f>(G19/J26)*100</f>
        <v>0.024871644548668477</v>
      </c>
      <c r="J19">
        <f t="shared" si="0"/>
        <v>68</v>
      </c>
      <c r="K19" s="3">
        <f>(J19/J26)*100</f>
        <v>0.12080513066496118</v>
      </c>
    </row>
    <row r="20" spans="1:11" ht="15.75">
      <c r="A20" t="s">
        <v>11</v>
      </c>
      <c r="D20">
        <v>453</v>
      </c>
      <c r="E20" s="3">
        <f>(D20/J26)*100</f>
        <v>0.8047753557533445</v>
      </c>
      <c r="G20">
        <v>123</v>
      </c>
      <c r="H20" s="3">
        <f>(G20/J26)*100</f>
        <v>0.21851516282044448</v>
      </c>
      <c r="J20">
        <f t="shared" si="0"/>
        <v>576</v>
      </c>
      <c r="K20" s="3">
        <f>(J20/J26)*100</f>
        <v>1.0232905185737888</v>
      </c>
    </row>
    <row r="21" spans="1:11" ht="15.75">
      <c r="A21" t="s">
        <v>12</v>
      </c>
      <c r="D21">
        <v>274</v>
      </c>
      <c r="E21" s="3">
        <f>(D21/J26)*100</f>
        <v>0.48677361473822595</v>
      </c>
      <c r="G21">
        <v>44</v>
      </c>
      <c r="H21" s="3">
        <f>(G21/J26)*100</f>
        <v>0.07816802572438665</v>
      </c>
      <c r="J21">
        <f t="shared" si="0"/>
        <v>318</v>
      </c>
      <c r="K21" s="3">
        <f>(J21/J26)*100</f>
        <v>0.5649416404626126</v>
      </c>
    </row>
    <row r="22" spans="1:11" ht="15.75">
      <c r="A22" t="s">
        <v>13</v>
      </c>
      <c r="D22">
        <v>29920</v>
      </c>
      <c r="E22" s="3">
        <f>(D22/J26)*100</f>
        <v>53.15425749258292</v>
      </c>
      <c r="G22">
        <v>4279</v>
      </c>
      <c r="H22" s="3">
        <f>(G22/J26)*100</f>
        <v>7.601840501696601</v>
      </c>
      <c r="J22">
        <f t="shared" si="0"/>
        <v>34199</v>
      </c>
      <c r="K22" s="3">
        <f>(J22/J26)*100</f>
        <v>60.75609799427952</v>
      </c>
    </row>
    <row r="23" spans="1:11" ht="15.75">
      <c r="A23" t="s">
        <v>14</v>
      </c>
      <c r="D23">
        <v>54</v>
      </c>
      <c r="E23" s="3">
        <f>(D23/J26)*100</f>
        <v>0.09593348611629271</v>
      </c>
      <c r="G23">
        <v>7</v>
      </c>
      <c r="H23" s="3">
        <f>(G23/J26)*100</f>
        <v>0.012435822274334239</v>
      </c>
      <c r="J23">
        <f t="shared" si="0"/>
        <v>61</v>
      </c>
      <c r="K23" s="3">
        <f>(J23/J26)*100</f>
        <v>0.10836930839062694</v>
      </c>
    </row>
    <row r="24" spans="1:11" ht="15.75">
      <c r="A24" t="s">
        <v>7</v>
      </c>
      <c r="D24">
        <v>17052</v>
      </c>
      <c r="E24" s="3">
        <f>(D24/J26)*100</f>
        <v>30.29366306027821</v>
      </c>
      <c r="G24">
        <v>2801</v>
      </c>
      <c r="H24" s="3">
        <f>(G24/J26)*100</f>
        <v>4.9761054557728865</v>
      </c>
      <c r="J24">
        <f t="shared" si="0"/>
        <v>19853</v>
      </c>
      <c r="K24" s="3">
        <f>(J24/J26)*100</f>
        <v>35.269768516051094</v>
      </c>
    </row>
    <row r="25" spans="5:11" ht="15.75">
      <c r="E25" s="3"/>
      <c r="G25" t="s">
        <v>54</v>
      </c>
      <c r="H25" s="3"/>
      <c r="K25" s="3"/>
    </row>
    <row r="26" spans="1:11" ht="15.75">
      <c r="A26" t="s">
        <v>8</v>
      </c>
      <c r="D26">
        <f>SUM(D18:D24)</f>
        <v>48810</v>
      </c>
      <c r="E26" s="3">
        <f>(D26/J26)*100</f>
        <v>86.71321217289346</v>
      </c>
      <c r="G26">
        <f>SUM(G18:G24)</f>
        <v>7479</v>
      </c>
      <c r="H26" s="3">
        <f>(G26/J26)*100</f>
        <v>13.286787827106538</v>
      </c>
      <c r="J26">
        <f>SUM(J18:J24)</f>
        <v>56289</v>
      </c>
      <c r="K26" s="3">
        <f>(J26/J26)*100</f>
        <v>100</v>
      </c>
    </row>
    <row r="27" spans="5:11" ht="15.75">
      <c r="E27" s="3"/>
      <c r="H27" s="3"/>
      <c r="K27" s="3"/>
    </row>
    <row r="28" spans="2:11" ht="15.75">
      <c r="B28" s="5" t="s">
        <v>59</v>
      </c>
      <c r="E28" s="3"/>
      <c r="H28" s="3"/>
      <c r="K28" s="3"/>
    </row>
    <row r="29" spans="1:11" ht="15.75">
      <c r="A29" t="s">
        <v>56</v>
      </c>
      <c r="E29" s="3"/>
      <c r="H29" s="3"/>
      <c r="K29" s="3"/>
    </row>
    <row r="30" spans="1:11" ht="15.75">
      <c r="A30" t="s">
        <v>15</v>
      </c>
      <c r="D30">
        <v>11</v>
      </c>
      <c r="E30" s="3">
        <f>(D30/J42)*100</f>
        <v>0.017939852567029815</v>
      </c>
      <c r="G30">
        <v>10</v>
      </c>
      <c r="H30" s="3">
        <f>(G30/J42)*100</f>
        <v>0.01630895687911801</v>
      </c>
      <c r="J30">
        <f aca="true" t="shared" si="1" ref="J30:J40">SUM(D30,G30)</f>
        <v>21</v>
      </c>
      <c r="K30" s="3">
        <f>(J30/J42)*100</f>
        <v>0.034248809446147825</v>
      </c>
    </row>
    <row r="31" spans="1:11" ht="15.75">
      <c r="A31" t="s">
        <v>16</v>
      </c>
      <c r="D31">
        <v>51</v>
      </c>
      <c r="E31" s="3">
        <f>(D31/J42)*100</f>
        <v>0.08317568008350186</v>
      </c>
      <c r="G31">
        <v>29</v>
      </c>
      <c r="H31" s="3">
        <f>(G31/J42)*100</f>
        <v>0.04729597494944223</v>
      </c>
      <c r="J31">
        <f t="shared" si="1"/>
        <v>80</v>
      </c>
      <c r="K31" s="3">
        <f>(J31/J42)*100</f>
        <v>0.13047165503294408</v>
      </c>
    </row>
    <row r="32" spans="1:11" ht="15.75">
      <c r="A32" t="s">
        <v>17</v>
      </c>
      <c r="D32">
        <v>167</v>
      </c>
      <c r="E32" s="3">
        <f>(D32/J42)*100</f>
        <v>0.2723595798812708</v>
      </c>
      <c r="G32">
        <v>33</v>
      </c>
      <c r="H32" s="3">
        <f>(G32/J42)*100</f>
        <v>0.053819557701089434</v>
      </c>
      <c r="J32">
        <f t="shared" si="1"/>
        <v>200</v>
      </c>
      <c r="K32" s="3">
        <f>(J32/J42)*100</f>
        <v>0.3261791375823602</v>
      </c>
    </row>
    <row r="33" spans="1:11" ht="15.75">
      <c r="A33" t="s">
        <v>18</v>
      </c>
      <c r="D33">
        <v>1075</v>
      </c>
      <c r="E33" s="3">
        <f>(D33/J42)*100</f>
        <v>1.7532128645051863</v>
      </c>
      <c r="G33">
        <v>100</v>
      </c>
      <c r="H33" s="3">
        <f>(G33/J42)*100</f>
        <v>0.1630895687911801</v>
      </c>
      <c r="J33">
        <f t="shared" si="1"/>
        <v>1175</v>
      </c>
      <c r="K33" s="3">
        <f>(J33/J42)*100</f>
        <v>1.9163024332963665</v>
      </c>
    </row>
    <row r="34" spans="1:11" ht="15.75">
      <c r="A34" t="s">
        <v>19</v>
      </c>
      <c r="D34">
        <v>4038</v>
      </c>
      <c r="E34" s="3">
        <f>(D34/J42)*100</f>
        <v>6.585556787787854</v>
      </c>
      <c r="G34">
        <v>498</v>
      </c>
      <c r="H34" s="3">
        <f>(G34/J42)*100</f>
        <v>0.8121860525800769</v>
      </c>
      <c r="J34">
        <f t="shared" si="1"/>
        <v>4536</v>
      </c>
      <c r="K34" s="3">
        <f>(J34/J42)*100</f>
        <v>7.39774284036793</v>
      </c>
    </row>
    <row r="35" spans="1:11" ht="15.75">
      <c r="A35" t="s">
        <v>20</v>
      </c>
      <c r="D35">
        <v>10281</v>
      </c>
      <c r="E35" s="3">
        <f>(D35/J42)*100</f>
        <v>16.767238567421227</v>
      </c>
      <c r="G35">
        <v>1575</v>
      </c>
      <c r="H35" s="3">
        <f>(G35/J42)*100</f>
        <v>2.5686607084610866</v>
      </c>
      <c r="J35">
        <f t="shared" si="1"/>
        <v>11856</v>
      </c>
      <c r="K35" s="3">
        <f>(J35/J42)*100</f>
        <v>19.335899275882316</v>
      </c>
    </row>
    <row r="36" spans="1:11" ht="15.75">
      <c r="A36" t="s">
        <v>21</v>
      </c>
      <c r="D36">
        <v>10834</v>
      </c>
      <c r="E36" s="3">
        <f>(D36/J42)*100</f>
        <v>17.669123882836455</v>
      </c>
      <c r="G36">
        <v>1770</v>
      </c>
      <c r="H36" s="3">
        <f>(G36/J42)*100</f>
        <v>2.8866853676038877</v>
      </c>
      <c r="J36">
        <f t="shared" si="1"/>
        <v>12604</v>
      </c>
      <c r="K36" s="3">
        <f>(J36/J42)*100</f>
        <v>20.55580925044034</v>
      </c>
    </row>
    <row r="37" spans="1:11" ht="15.75">
      <c r="A37" t="s">
        <v>51</v>
      </c>
      <c r="D37">
        <v>11738</v>
      </c>
      <c r="E37" s="3">
        <f>(D37/J42)*100</f>
        <v>19.143453584708723</v>
      </c>
      <c r="G37">
        <v>2483</v>
      </c>
      <c r="H37" s="3">
        <f>(G37/J42)*100</f>
        <v>4.049513993085002</v>
      </c>
      <c r="J37">
        <f t="shared" si="1"/>
        <v>14221</v>
      </c>
      <c r="K37" s="3">
        <f>(J37/J42)*100</f>
        <v>23.192967577793723</v>
      </c>
    </row>
    <row r="38" spans="1:11" ht="15.75">
      <c r="A38" t="s">
        <v>52</v>
      </c>
      <c r="D38">
        <v>12651</v>
      </c>
      <c r="E38" s="3">
        <f>(D38/J42)*100</f>
        <v>20.632461347772196</v>
      </c>
      <c r="G38">
        <v>1377</v>
      </c>
      <c r="H38" s="3">
        <f>(G38/J42)*100</f>
        <v>2.2457433622545504</v>
      </c>
      <c r="J38">
        <f t="shared" si="1"/>
        <v>14028</v>
      </c>
      <c r="K38" s="3">
        <f>(J38/J42)*100</f>
        <v>22.878204710026747</v>
      </c>
    </row>
    <row r="39" spans="1:11" ht="15.75">
      <c r="A39" t="s">
        <v>78</v>
      </c>
      <c r="D39">
        <v>2567</v>
      </c>
      <c r="E39" s="3">
        <f>(D39/J42)*100</f>
        <v>4.186509230869594</v>
      </c>
      <c r="G39">
        <v>20</v>
      </c>
      <c r="H39" s="3">
        <f>(G39/J42)*100</f>
        <v>0.03261791375823602</v>
      </c>
      <c r="J39">
        <f>SUM(D39,G39)</f>
        <v>2587</v>
      </c>
      <c r="K39" s="3">
        <f>(J39/J42)*100</f>
        <v>4.219127144627829</v>
      </c>
    </row>
    <row r="40" spans="1:11" ht="15.75">
      <c r="A40" t="s">
        <v>7</v>
      </c>
      <c r="D40">
        <v>8</v>
      </c>
      <c r="E40" s="3">
        <f>(D40/J42)*100</f>
        <v>0.013047165503294409</v>
      </c>
      <c r="G40">
        <v>0</v>
      </c>
      <c r="H40" s="3">
        <f>(G40/J42)*100</f>
        <v>0</v>
      </c>
      <c r="J40">
        <f t="shared" si="1"/>
        <v>8</v>
      </c>
      <c r="K40" s="3">
        <f>(J40/J42)*100</f>
        <v>0.013047165503294409</v>
      </c>
    </row>
    <row r="41" spans="5:11" ht="15.75">
      <c r="E41" s="3"/>
      <c r="H41" s="3"/>
      <c r="K41" s="3"/>
    </row>
    <row r="42" spans="1:11" ht="15.75">
      <c r="A42" t="s">
        <v>8</v>
      </c>
      <c r="D42">
        <f>SUM(D30:D40)</f>
        <v>53421</v>
      </c>
      <c r="E42" s="3">
        <f>(D42/J42)*100</f>
        <v>87.12407854393633</v>
      </c>
      <c r="G42">
        <f>SUM(G30:G40)</f>
        <v>7895</v>
      </c>
      <c r="H42" s="3">
        <f>(G42/J42)*100</f>
        <v>12.875921456063672</v>
      </c>
      <c r="J42">
        <f>SUM(J30:J40)</f>
        <v>61316</v>
      </c>
      <c r="K42" s="3">
        <f>(J42/J42)*100</f>
        <v>100</v>
      </c>
    </row>
    <row r="43" spans="5:11" ht="15.75">
      <c r="E43" s="3"/>
      <c r="H43" s="3"/>
      <c r="K43" s="3"/>
    </row>
    <row r="44" spans="1:11" ht="15.75">
      <c r="A44" s="4" t="s">
        <v>63</v>
      </c>
      <c r="E44" s="3"/>
      <c r="H44" s="3"/>
      <c r="K44" s="3"/>
    </row>
    <row r="45" spans="1:11" ht="15.75">
      <c r="A45" t="s">
        <v>57</v>
      </c>
      <c r="E45" s="3"/>
      <c r="H45" s="3"/>
      <c r="K45" s="3"/>
    </row>
    <row r="46" spans="1:11" ht="15.75">
      <c r="A46" t="s">
        <v>22</v>
      </c>
      <c r="D46">
        <f>D78</f>
        <v>22046</v>
      </c>
      <c r="E46" s="3">
        <f>(D46/J51)*100</f>
        <v>35.95472633570357</v>
      </c>
      <c r="G46">
        <f>G78</f>
        <v>3564</v>
      </c>
      <c r="H46" s="3">
        <f>(G46/J51)*100</f>
        <v>5.812512231717659</v>
      </c>
      <c r="J46">
        <f>SUM(D46,G46)</f>
        <v>25610</v>
      </c>
      <c r="K46" s="3">
        <f>(J46/J51)*100</f>
        <v>41.76723856742123</v>
      </c>
    </row>
    <row r="47" spans="1:11" ht="15.75">
      <c r="A47" t="s">
        <v>24</v>
      </c>
      <c r="D47">
        <f>D88</f>
        <v>12314</v>
      </c>
      <c r="E47" s="3">
        <f>(D47/J51)*100</f>
        <v>20.08284950094592</v>
      </c>
      <c r="G47">
        <f>G88</f>
        <v>1639</v>
      </c>
      <c r="H47" s="3">
        <f>(G47/J51)*100</f>
        <v>2.673038032487442</v>
      </c>
      <c r="J47">
        <f>SUM(D47,G47)</f>
        <v>13953</v>
      </c>
      <c r="K47" s="3">
        <f>(J47/J51)*100</f>
        <v>22.75588753343336</v>
      </c>
    </row>
    <row r="48" spans="1:11" ht="15.75">
      <c r="A48" t="s">
        <v>23</v>
      </c>
      <c r="D48">
        <f>D102</f>
        <v>18337</v>
      </c>
      <c r="E48" s="3">
        <f>(D48/J51)*100</f>
        <v>29.905734229238696</v>
      </c>
      <c r="G48">
        <f>G102</f>
        <v>2532</v>
      </c>
      <c r="H48" s="3">
        <f>(G48/J51)*100</f>
        <v>4.12942788179268</v>
      </c>
      <c r="J48">
        <f>SUM(D48,G48)</f>
        <v>20869</v>
      </c>
      <c r="K48" s="3">
        <f>(J48/J51)*100</f>
        <v>34.03516211103138</v>
      </c>
    </row>
    <row r="49" spans="1:11" ht="15.75">
      <c r="A49" t="s">
        <v>7</v>
      </c>
      <c r="D49">
        <f>D104</f>
        <v>724</v>
      </c>
      <c r="E49" s="3">
        <f>(D49/J51)*100</f>
        <v>1.180768478048144</v>
      </c>
      <c r="G49">
        <f>G104</f>
        <v>160</v>
      </c>
      <c r="H49" s="3">
        <f>(G49/J51)*100</f>
        <v>0.26094331006588817</v>
      </c>
      <c r="J49">
        <f>SUM(D49,G49)</f>
        <v>884</v>
      </c>
      <c r="K49" s="3">
        <f>(J49/J51)*100</f>
        <v>1.4417117881140322</v>
      </c>
    </row>
    <row r="50" spans="5:11" ht="15.75">
      <c r="E50" s="3"/>
      <c r="H50" s="3"/>
      <c r="K50" s="3"/>
    </row>
    <row r="51" spans="1:11" ht="15.75">
      <c r="A51" t="s">
        <v>8</v>
      </c>
      <c r="D51">
        <f>SUM(D46:D50)</f>
        <v>53421</v>
      </c>
      <c r="E51" s="6">
        <f>SUM(E46:E49)</f>
        <v>87.12407854393633</v>
      </c>
      <c r="G51">
        <f>SUM(G46:G50)</f>
        <v>7895</v>
      </c>
      <c r="H51" s="6">
        <f>SUM(H46:H49)</f>
        <v>12.87592145606367</v>
      </c>
      <c r="J51">
        <f>SUM(J46:J50)</f>
        <v>61316</v>
      </c>
      <c r="K51" s="6">
        <f>SUM(K46:K49)</f>
        <v>100.00000000000001</v>
      </c>
    </row>
    <row r="52" spans="5:11" ht="15.75">
      <c r="E52" s="3"/>
      <c r="H52" s="3"/>
      <c r="K52" s="3"/>
    </row>
    <row r="53" spans="5:11" ht="15.75">
      <c r="E53" s="3"/>
      <c r="H53" s="3"/>
      <c r="K53" s="3"/>
    </row>
    <row r="54" spans="1:10" ht="15.75">
      <c r="A54" s="4">
        <v>65</v>
      </c>
      <c r="D54" s="1" t="s">
        <v>1</v>
      </c>
      <c r="E54" s="1"/>
      <c r="G54" s="1" t="s">
        <v>2</v>
      </c>
      <c r="H54" s="1"/>
      <c r="J54" t="s">
        <v>3</v>
      </c>
    </row>
    <row r="55" spans="1:11" ht="15.75">
      <c r="A55" t="s">
        <v>25</v>
      </c>
      <c r="D55" s="1" t="s">
        <v>4</v>
      </c>
      <c r="E55" s="1"/>
      <c r="G55" s="1" t="s">
        <v>4</v>
      </c>
      <c r="H55" s="1"/>
      <c r="J55" s="7" t="s">
        <v>70</v>
      </c>
      <c r="K55" s="7"/>
    </row>
    <row r="56" spans="3:11" ht="15.75">
      <c r="C56" t="s">
        <v>66</v>
      </c>
      <c r="D56" s="4" t="s">
        <v>68</v>
      </c>
      <c r="E56" s="2" t="s">
        <v>69</v>
      </c>
      <c r="G56" s="4" t="s">
        <v>68</v>
      </c>
      <c r="H56" s="2" t="s">
        <v>69</v>
      </c>
      <c r="J56" s="4" t="s">
        <v>68</v>
      </c>
      <c r="K56" s="2" t="s">
        <v>69</v>
      </c>
    </row>
    <row r="57" spans="1:11" ht="15.75">
      <c r="A57" t="s">
        <v>60</v>
      </c>
      <c r="E57" s="3"/>
      <c r="H57" s="3"/>
      <c r="K57" s="3"/>
    </row>
    <row r="58" spans="5:11" ht="8.25" customHeight="1">
      <c r="E58" s="3"/>
      <c r="H58" s="3"/>
      <c r="K58" s="3"/>
    </row>
    <row r="59" spans="1:11" ht="15.75">
      <c r="A59" t="s">
        <v>26</v>
      </c>
      <c r="D59">
        <v>389</v>
      </c>
      <c r="E59" s="3">
        <f>(D59/J78)*100</f>
        <v>1.518937914877001</v>
      </c>
      <c r="G59">
        <v>49</v>
      </c>
      <c r="H59" s="3">
        <f>(G59/J78)*100</f>
        <v>0.19133151112846544</v>
      </c>
      <c r="J59">
        <f aca="true" t="shared" si="2" ref="J59:J76">SUM(D59,G59)</f>
        <v>438</v>
      </c>
      <c r="K59" s="3">
        <f>(J59/J78)*100</f>
        <v>1.7102694260054667</v>
      </c>
    </row>
    <row r="60" spans="1:11" ht="15.75">
      <c r="A60" t="s">
        <v>27</v>
      </c>
      <c r="D60">
        <v>2006</v>
      </c>
      <c r="E60" s="3">
        <f>(D60/J78)*100</f>
        <v>7.832877782116361</v>
      </c>
      <c r="G60">
        <v>303</v>
      </c>
      <c r="H60" s="3">
        <f>(G60/J78)*100</f>
        <v>1.1831315892229597</v>
      </c>
      <c r="J60">
        <f t="shared" si="2"/>
        <v>2309</v>
      </c>
      <c r="K60" s="3">
        <f>(J60/J78)*100</f>
        <v>9.01600937133932</v>
      </c>
    </row>
    <row r="61" spans="1:11" ht="15.75">
      <c r="A61" t="s">
        <v>28</v>
      </c>
      <c r="D61">
        <v>511</v>
      </c>
      <c r="E61" s="3">
        <f>(D61/J78)*100</f>
        <v>1.995314330339711</v>
      </c>
      <c r="G61">
        <v>84</v>
      </c>
      <c r="H61" s="3">
        <f>(G61/J78)*100</f>
        <v>0.3279968762202265</v>
      </c>
      <c r="J61">
        <f t="shared" si="2"/>
        <v>595</v>
      </c>
      <c r="K61" s="3">
        <f>(J61/J78)*100</f>
        <v>2.3233112065599375</v>
      </c>
    </row>
    <row r="62" spans="1:11" ht="15.75">
      <c r="A62" t="s">
        <v>29</v>
      </c>
      <c r="D62">
        <v>3007</v>
      </c>
      <c r="E62" s="3">
        <f>(D62/J78)*100</f>
        <v>11.741507223740728</v>
      </c>
      <c r="G62">
        <v>471</v>
      </c>
      <c r="H62" s="3">
        <f>(G62/J78)*100</f>
        <v>1.8391253416634126</v>
      </c>
      <c r="J62">
        <f t="shared" si="2"/>
        <v>3478</v>
      </c>
      <c r="K62" s="3">
        <f>(J62/J78)*100</f>
        <v>13.580632565404137</v>
      </c>
    </row>
    <row r="63" spans="1:11" ht="15.75">
      <c r="A63" t="s">
        <v>43</v>
      </c>
      <c r="D63">
        <v>35</v>
      </c>
      <c r="E63" s="3">
        <f>(D63/J78)*100</f>
        <v>0.13666536509176103</v>
      </c>
      <c r="G63">
        <v>0</v>
      </c>
      <c r="H63" s="3">
        <f>(G63/J78)*100</f>
        <v>0</v>
      </c>
      <c r="J63">
        <f t="shared" si="2"/>
        <v>35</v>
      </c>
      <c r="K63" s="3">
        <f>(J63/J78)*100</f>
        <v>0.13666536509176103</v>
      </c>
    </row>
    <row r="64" spans="1:11" ht="15.75">
      <c r="A64" t="s">
        <v>30</v>
      </c>
      <c r="D64">
        <v>2049</v>
      </c>
      <c r="E64" s="3">
        <f>(D64/J78)*100</f>
        <v>8.000780944943381</v>
      </c>
      <c r="G64">
        <v>322</v>
      </c>
      <c r="H64" s="3">
        <f>SUM(G64/J78)*100</f>
        <v>1.2573213588442016</v>
      </c>
      <c r="J64">
        <f t="shared" si="2"/>
        <v>2371</v>
      </c>
      <c r="K64" s="3">
        <f>(J64/J78)*100</f>
        <v>9.258102303787583</v>
      </c>
    </row>
    <row r="65" spans="1:11" ht="15.75">
      <c r="A65" t="s">
        <v>31</v>
      </c>
      <c r="D65">
        <v>1827</v>
      </c>
      <c r="E65" s="3">
        <f>(D65/J78)*100</f>
        <v>7.1339320577899255</v>
      </c>
      <c r="G65">
        <v>285</v>
      </c>
      <c r="H65" s="3">
        <f>(G65/J78)*100</f>
        <v>1.1128465443186255</v>
      </c>
      <c r="J65">
        <f t="shared" si="2"/>
        <v>2112</v>
      </c>
      <c r="K65" s="3">
        <f>(J65/J78)*100</f>
        <v>8.24677860210855</v>
      </c>
    </row>
    <row r="66" spans="1:11" ht="15.75">
      <c r="A66" t="s">
        <v>32</v>
      </c>
      <c r="D66">
        <v>2741</v>
      </c>
      <c r="E66" s="3">
        <f>(D66/J78)*100</f>
        <v>10.702850449043343</v>
      </c>
      <c r="G66">
        <v>567</v>
      </c>
      <c r="H66" s="3">
        <f>(G66/J78)*100</f>
        <v>2.2139789144865287</v>
      </c>
      <c r="J66">
        <f t="shared" si="2"/>
        <v>3308</v>
      </c>
      <c r="K66" s="3">
        <f>(J66/J78)*100</f>
        <v>12.916829363529873</v>
      </c>
    </row>
    <row r="67" spans="1:11" ht="15.75">
      <c r="A67" s="8" t="s">
        <v>76</v>
      </c>
      <c r="D67">
        <v>28</v>
      </c>
      <c r="E67" s="3">
        <f>(D67/J78)*100</f>
        <v>0.10933229207340882</v>
      </c>
      <c r="G67">
        <v>0</v>
      </c>
      <c r="H67" s="3">
        <f>(G67/J78)*100</f>
        <v>0</v>
      </c>
      <c r="J67">
        <f t="shared" si="2"/>
        <v>28</v>
      </c>
      <c r="K67" s="3">
        <f>(J67/J78)*100</f>
        <v>0.10933229207340882</v>
      </c>
    </row>
    <row r="68" spans="1:11" ht="15.75">
      <c r="A68" t="s">
        <v>33</v>
      </c>
      <c r="D68">
        <v>1774</v>
      </c>
      <c r="E68" s="3">
        <f>(D68/J78)*100</f>
        <v>6.9269816477938315</v>
      </c>
      <c r="G68">
        <v>233</v>
      </c>
      <c r="H68" s="3">
        <f>(G68/J78)*100</f>
        <v>0.9098008590394377</v>
      </c>
      <c r="J68">
        <f t="shared" si="2"/>
        <v>2007</v>
      </c>
      <c r="K68" s="3">
        <f>(J68/J78)*100</f>
        <v>7.836782506833269</v>
      </c>
    </row>
    <row r="69" spans="1:11" ht="15.75">
      <c r="A69" t="s">
        <v>74</v>
      </c>
      <c r="D69">
        <v>25</v>
      </c>
      <c r="E69" s="3">
        <f>(D69/J78)*100</f>
        <v>0.09761811792268645</v>
      </c>
      <c r="G69">
        <v>2</v>
      </c>
      <c r="H69" s="3">
        <f>(G69/J78)*100</f>
        <v>0.007809449433814917</v>
      </c>
      <c r="J69">
        <f t="shared" si="2"/>
        <v>27</v>
      </c>
      <c r="K69" s="3">
        <f>(J69/J78)*100</f>
        <v>0.10542756735650136</v>
      </c>
    </row>
    <row r="70" spans="1:11" ht="15.75">
      <c r="A70" t="s">
        <v>34</v>
      </c>
      <c r="D70">
        <v>22</v>
      </c>
      <c r="E70" s="3">
        <f>(D70/J78)*100</f>
        <v>0.08590394377196407</v>
      </c>
      <c r="G70">
        <v>3</v>
      </c>
      <c r="H70" s="3">
        <f>(G70/J78)*100</f>
        <v>0.011714174150722375</v>
      </c>
      <c r="J70">
        <f t="shared" si="2"/>
        <v>25</v>
      </c>
      <c r="K70" s="3">
        <f>(J70/J78)*100</f>
        <v>0.09761811792268645</v>
      </c>
    </row>
    <row r="71" spans="1:11" ht="15.75">
      <c r="A71" t="s">
        <v>35</v>
      </c>
      <c r="D71">
        <v>3160</v>
      </c>
      <c r="E71" s="3">
        <f>(D71/J78)*100</f>
        <v>12.338930105427567</v>
      </c>
      <c r="G71">
        <v>480</v>
      </c>
      <c r="H71" s="3">
        <f>(G71/J78)*100</f>
        <v>1.8742678641155797</v>
      </c>
      <c r="J71">
        <f t="shared" si="2"/>
        <v>3640</v>
      </c>
      <c r="K71" s="3">
        <f>(J71/J78)*100</f>
        <v>14.213197969543149</v>
      </c>
    </row>
    <row r="72" spans="1:11" ht="15.75">
      <c r="A72" t="s">
        <v>36</v>
      </c>
      <c r="D72">
        <v>433</v>
      </c>
      <c r="E72" s="3">
        <f>(D72/J78)*100</f>
        <v>1.6907458024209294</v>
      </c>
      <c r="G72">
        <v>73</v>
      </c>
      <c r="H72" s="3">
        <f>(G72/J78)*100</f>
        <v>0.28504490433424445</v>
      </c>
      <c r="J72">
        <f t="shared" si="2"/>
        <v>506</v>
      </c>
      <c r="K72" s="3">
        <f>(J72/J78)*100</f>
        <v>1.9757907067551737</v>
      </c>
    </row>
    <row r="73" spans="1:11" ht="15.75">
      <c r="A73" t="s">
        <v>37</v>
      </c>
      <c r="D73">
        <v>288</v>
      </c>
      <c r="E73" s="3">
        <f>(D73/J78)*100</f>
        <v>1.1245607184693478</v>
      </c>
      <c r="G73">
        <v>43</v>
      </c>
      <c r="H73" s="3">
        <f>(G73/J78)*100</f>
        <v>0.1679031628270207</v>
      </c>
      <c r="J73">
        <f t="shared" si="2"/>
        <v>331</v>
      </c>
      <c r="K73" s="3">
        <f>(J73/J78)*100</f>
        <v>1.2924638812963687</v>
      </c>
    </row>
    <row r="74" spans="1:11" ht="15.75">
      <c r="A74" t="s">
        <v>38</v>
      </c>
      <c r="D74">
        <v>2253</v>
      </c>
      <c r="E74" s="3">
        <f>(D74/J78)*100</f>
        <v>8.797344787192502</v>
      </c>
      <c r="G74">
        <v>399</v>
      </c>
      <c r="H74" s="3">
        <f>(G74/J78)*100</f>
        <v>1.5579851620460758</v>
      </c>
      <c r="J74">
        <f t="shared" si="2"/>
        <v>2652</v>
      </c>
      <c r="K74" s="3">
        <f>(J74/J78)*100</f>
        <v>10.355329949238579</v>
      </c>
    </row>
    <row r="75" spans="1:11" ht="15.75">
      <c r="A75" t="s">
        <v>39</v>
      </c>
      <c r="D75">
        <v>907</v>
      </c>
      <c r="E75" s="3">
        <f>(D75/J78)*100</f>
        <v>3.5415853182350645</v>
      </c>
      <c r="G75">
        <v>155</v>
      </c>
      <c r="H75" s="3">
        <f>(G75/J78)*100</f>
        <v>0.605232331120656</v>
      </c>
      <c r="J75">
        <f t="shared" si="2"/>
        <v>1062</v>
      </c>
      <c r="K75" s="3">
        <f>(J75/J78)*100</f>
        <v>4.146817649355721</v>
      </c>
    </row>
    <row r="76" spans="1:11" ht="15.75">
      <c r="A76" t="s">
        <v>40</v>
      </c>
      <c r="D76">
        <v>591</v>
      </c>
      <c r="E76" s="3">
        <f>(D76/J78)*100</f>
        <v>2.307692307692308</v>
      </c>
      <c r="G76">
        <v>95</v>
      </c>
      <c r="H76" s="3">
        <f>(G76/J78)*100</f>
        <v>0.3709488481062085</v>
      </c>
      <c r="J76">
        <f t="shared" si="2"/>
        <v>686</v>
      </c>
      <c r="K76" s="3">
        <f>(J76/J78)*100</f>
        <v>2.678641155798516</v>
      </c>
    </row>
    <row r="77" spans="5:11" ht="15.75">
      <c r="E77" s="3"/>
      <c r="H77" s="3"/>
      <c r="K77" s="3"/>
    </row>
    <row r="78" spans="1:11" ht="15.75">
      <c r="A78" t="s">
        <v>41</v>
      </c>
      <c r="D78">
        <f>SUM(D59:D76)</f>
        <v>22046</v>
      </c>
      <c r="E78" s="3">
        <f>(D78/J78)*100</f>
        <v>86.08356110894182</v>
      </c>
      <c r="G78">
        <f>SUM(G59:G76)</f>
        <v>3564</v>
      </c>
      <c r="H78" s="3">
        <f>(G78/J78)*100</f>
        <v>13.916438891058181</v>
      </c>
      <c r="J78">
        <f>SUM(J59:J76)</f>
        <v>25610</v>
      </c>
      <c r="K78" s="3">
        <f>(J78/J78)*100</f>
        <v>100</v>
      </c>
    </row>
    <row r="79" spans="2:11" ht="15.75">
      <c r="B79" s="5" t="s">
        <v>67</v>
      </c>
      <c r="E79" s="3"/>
      <c r="H79" s="3"/>
      <c r="K79" s="3"/>
    </row>
    <row r="80" spans="1:11" ht="15.75">
      <c r="A80" t="s">
        <v>61</v>
      </c>
      <c r="E80" s="3"/>
      <c r="H80" s="3"/>
      <c r="K80" s="3"/>
    </row>
    <row r="81" spans="5:11" ht="15.75">
      <c r="E81" s="3"/>
      <c r="H81" s="3"/>
      <c r="K81" s="3"/>
    </row>
    <row r="82" spans="1:11" ht="15.75">
      <c r="A82" t="s">
        <v>42</v>
      </c>
      <c r="D82">
        <v>2800</v>
      </c>
      <c r="E82" s="3">
        <f>(D82/J88)*100</f>
        <v>20.067369024582526</v>
      </c>
      <c r="G82">
        <v>335</v>
      </c>
      <c r="H82" s="3">
        <f>(G82/J88)*100</f>
        <v>2.4009173654411238</v>
      </c>
      <c r="J82">
        <f>SUM(D82,G82)</f>
        <v>3135</v>
      </c>
      <c r="K82" s="3">
        <f>(J82/J88)*100</f>
        <v>22.46828639002365</v>
      </c>
    </row>
    <row r="83" spans="1:11" ht="15.75">
      <c r="A83" t="s">
        <v>43</v>
      </c>
      <c r="D83">
        <v>199</v>
      </c>
      <c r="E83" s="3">
        <f>(D83/J88)*100</f>
        <v>1.4262165842471153</v>
      </c>
      <c r="G83">
        <v>26</v>
      </c>
      <c r="H83" s="3">
        <f>(G83/J88)*100</f>
        <v>0.18633985522826632</v>
      </c>
      <c r="J83">
        <f>SUM(D83,G83)</f>
        <v>225</v>
      </c>
      <c r="K83" s="3">
        <f>(J83/J88)*100</f>
        <v>1.6125564394753815</v>
      </c>
    </row>
    <row r="84" spans="1:11" ht="15.75">
      <c r="A84" t="s">
        <v>72</v>
      </c>
      <c r="D84">
        <v>3753</v>
      </c>
      <c r="E84" s="3">
        <f>(D84/J88)*100</f>
        <v>26.897441410449364</v>
      </c>
      <c r="G84">
        <v>482</v>
      </c>
      <c r="H84" s="3">
        <f>(G84/J88)*100</f>
        <v>3.4544542392317066</v>
      </c>
      <c r="J84">
        <f>SUM(D84,G84)</f>
        <v>4235</v>
      </c>
      <c r="K84" s="3">
        <f>(J84/J88)*100</f>
        <v>30.351895649681072</v>
      </c>
    </row>
    <row r="85" spans="1:11" ht="15.75">
      <c r="A85" t="s">
        <v>44</v>
      </c>
      <c r="D85">
        <v>5482</v>
      </c>
      <c r="E85" s="3">
        <f>(D85/J88)*100</f>
        <v>39.28904178312907</v>
      </c>
      <c r="G85">
        <v>796</v>
      </c>
      <c r="H85" s="3">
        <f>(G85/J88)*100</f>
        <v>5.704866336988461</v>
      </c>
      <c r="J85">
        <f>SUM(D85,G85)</f>
        <v>6278</v>
      </c>
      <c r="K85" s="3">
        <f>(J85/J88)*100</f>
        <v>44.99390812011754</v>
      </c>
    </row>
    <row r="86" spans="1:11" ht="15.75">
      <c r="A86" s="8" t="s">
        <v>77</v>
      </c>
      <c r="D86">
        <v>80</v>
      </c>
      <c r="E86" s="3">
        <f>(D86/J88)*100</f>
        <v>0.5733534007023579</v>
      </c>
      <c r="G86">
        <v>0</v>
      </c>
      <c r="H86" s="3">
        <f>(G86/J88)*100</f>
        <v>0</v>
      </c>
      <c r="J86">
        <f>SUM(D86,G86)</f>
        <v>80</v>
      </c>
      <c r="K86" s="3">
        <f>(J86/J88)*100</f>
        <v>0.5733534007023579</v>
      </c>
    </row>
    <row r="87" spans="5:11" ht="15.75">
      <c r="E87" s="3"/>
      <c r="H87" s="3"/>
      <c r="K87" s="3"/>
    </row>
    <row r="88" spans="1:11" ht="15.75">
      <c r="A88" t="s">
        <v>41</v>
      </c>
      <c r="D88">
        <f>SUM(D82:D86)</f>
        <v>12314</v>
      </c>
      <c r="E88" s="3">
        <f>(D88/J88)*100</f>
        <v>88.25342220311045</v>
      </c>
      <c r="G88">
        <f>SUM(G82:G86)</f>
        <v>1639</v>
      </c>
      <c r="H88" s="3">
        <f>(G88/J88)*100</f>
        <v>11.746577796889559</v>
      </c>
      <c r="J88">
        <f>SUM(J82:J86)</f>
        <v>13953</v>
      </c>
      <c r="K88" s="3">
        <f>(J88/J88)*100</f>
        <v>100</v>
      </c>
    </row>
    <row r="89" spans="3:11" ht="15.75">
      <c r="C89" s="5" t="s">
        <v>59</v>
      </c>
      <c r="E89" s="3"/>
      <c r="H89" s="3"/>
      <c r="K89" s="3"/>
    </row>
    <row r="90" spans="1:11" ht="15.75">
      <c r="A90" t="s">
        <v>58</v>
      </c>
      <c r="E90" s="3"/>
      <c r="H90" s="3"/>
      <c r="K90" s="3"/>
    </row>
    <row r="91" spans="5:11" ht="15.75">
      <c r="E91" s="3"/>
      <c r="H91" s="3"/>
      <c r="K91" s="3"/>
    </row>
    <row r="92" spans="1:11" ht="15.75">
      <c r="A92" t="s">
        <v>45</v>
      </c>
      <c r="D92">
        <v>2084</v>
      </c>
      <c r="E92" s="3">
        <f>(D92/J102)*100</f>
        <v>9.986103790310988</v>
      </c>
      <c r="G92">
        <v>342</v>
      </c>
      <c r="H92" s="3">
        <f>(G92/J102)*100</f>
        <v>1.6387943840145671</v>
      </c>
      <c r="J92">
        <f>SUM(D92,G92)</f>
        <v>2426</v>
      </c>
      <c r="K92" s="3">
        <f>(J92/J102)*100</f>
        <v>11.624898174325555</v>
      </c>
    </row>
    <row r="93" spans="1:11" ht="15.75">
      <c r="A93" t="s">
        <v>46</v>
      </c>
      <c r="D93">
        <v>2859</v>
      </c>
      <c r="E93" s="3">
        <f>(D93/J102)*100</f>
        <v>13.699746034788443</v>
      </c>
      <c r="G93">
        <v>503</v>
      </c>
      <c r="H93" s="3">
        <f>(G93/J102)*100</f>
        <v>2.4102736115769803</v>
      </c>
      <c r="J93">
        <f>SUM(D93,G93)</f>
        <v>3362</v>
      </c>
      <c r="K93" s="3">
        <f>(J93/J102)*100</f>
        <v>16.110019646365423</v>
      </c>
    </row>
    <row r="94" ht="15.75">
      <c r="A94" t="s">
        <v>64</v>
      </c>
    </row>
    <row r="95" spans="1:11" ht="15.75">
      <c r="A95" t="s">
        <v>65</v>
      </c>
      <c r="D95">
        <v>589</v>
      </c>
      <c r="E95" s="3">
        <f>(D95/J102)*100</f>
        <v>2.8223681058028656</v>
      </c>
      <c r="G95">
        <v>59</v>
      </c>
      <c r="H95" s="3">
        <f>(G95/J102)*100</f>
        <v>0.28271599022473526</v>
      </c>
      <c r="J95">
        <f aca="true" t="shared" si="3" ref="J95:J100">SUM(D95,G95)</f>
        <v>648</v>
      </c>
      <c r="K95" s="3">
        <f>(J95/J102)*100</f>
        <v>3.1050840960276007</v>
      </c>
    </row>
    <row r="96" spans="1:11" ht="15.75">
      <c r="A96" t="s">
        <v>75</v>
      </c>
      <c r="D96">
        <v>72</v>
      </c>
      <c r="E96" s="3">
        <f>(D96/J102)*100</f>
        <v>0.3450093440030667</v>
      </c>
      <c r="G96">
        <v>1</v>
      </c>
      <c r="H96" s="3">
        <f>(G96/J102)*100</f>
        <v>0.004791796444487038</v>
      </c>
      <c r="J96">
        <f t="shared" si="3"/>
        <v>73</v>
      </c>
      <c r="K96" s="3">
        <f>(J96/J102)*100</f>
        <v>0.3498011404475538</v>
      </c>
    </row>
    <row r="97" spans="1:11" ht="15.75">
      <c r="A97" t="s">
        <v>73</v>
      </c>
      <c r="D97">
        <v>6</v>
      </c>
      <c r="E97" s="3">
        <f>(D97/J102)*100</f>
        <v>0.028750778666922227</v>
      </c>
      <c r="G97">
        <v>1</v>
      </c>
      <c r="H97" s="3">
        <f>(G97/J102)*100</f>
        <v>0.004791796444487038</v>
      </c>
      <c r="J97">
        <f t="shared" si="3"/>
        <v>7</v>
      </c>
      <c r="K97" s="3">
        <f>(J97/J102)*100</f>
        <v>0.03354257511140927</v>
      </c>
    </row>
    <row r="98" spans="1:11" ht="15.75">
      <c r="A98" t="s">
        <v>47</v>
      </c>
      <c r="D98">
        <v>509</v>
      </c>
      <c r="E98" s="3">
        <f>(D98/J102)*100</f>
        <v>2.4390243902439024</v>
      </c>
      <c r="G98">
        <v>86</v>
      </c>
      <c r="H98" s="3">
        <f>(G98/J102)*100</f>
        <v>0.4120944942258853</v>
      </c>
      <c r="J98">
        <f t="shared" si="3"/>
        <v>595</v>
      </c>
      <c r="K98" s="3">
        <f>(J98/J102)*100</f>
        <v>2.8511188844697877</v>
      </c>
    </row>
    <row r="99" spans="1:11" ht="15.75">
      <c r="A99" t="s">
        <v>48</v>
      </c>
      <c r="D99">
        <v>1394</v>
      </c>
      <c r="E99" s="3">
        <f>(D99/J102)*100</f>
        <v>6.679764243614931</v>
      </c>
      <c r="G99">
        <v>272</v>
      </c>
      <c r="H99" s="3">
        <f>(G99/J102)*100</f>
        <v>1.3033686329004746</v>
      </c>
      <c r="J99">
        <f t="shared" si="3"/>
        <v>1666</v>
      </c>
      <c r="K99" s="3">
        <f>(J99/J102)*100</f>
        <v>7.9831328765154055</v>
      </c>
    </row>
    <row r="100" spans="1:11" ht="15.75">
      <c r="A100" t="s">
        <v>49</v>
      </c>
      <c r="D100">
        <v>10824</v>
      </c>
      <c r="E100" s="3">
        <f>(D100/J102)*100</f>
        <v>51.8664047151277</v>
      </c>
      <c r="G100">
        <v>1268</v>
      </c>
      <c r="H100" s="3">
        <f>(G100/J102)*100</f>
        <v>6.075997891609564</v>
      </c>
      <c r="J100">
        <f t="shared" si="3"/>
        <v>12092</v>
      </c>
      <c r="K100" s="3">
        <f>(J100/J102)*100</f>
        <v>57.94240260673726</v>
      </c>
    </row>
    <row r="101" spans="5:11" ht="15.75">
      <c r="E101" s="3"/>
      <c r="H101" s="3"/>
      <c r="K101" s="3"/>
    </row>
    <row r="102" spans="1:11" ht="15.75">
      <c r="A102" t="s">
        <v>41</v>
      </c>
      <c r="D102">
        <f>SUM(D92:D100)</f>
        <v>18337</v>
      </c>
      <c r="E102" s="3">
        <f>(D102/J102)*100</f>
        <v>87.86717140255882</v>
      </c>
      <c r="G102">
        <f>SUM(G92:G100)</f>
        <v>2532</v>
      </c>
      <c r="H102" s="3">
        <f>(G102/J102)*100</f>
        <v>12.132828597441181</v>
      </c>
      <c r="J102">
        <f>SUM(J92:J100)</f>
        <v>20869</v>
      </c>
      <c r="K102" s="3">
        <f>(J102/J102)*100</f>
        <v>100</v>
      </c>
    </row>
    <row r="103" spans="5:11" ht="15.75">
      <c r="E103" s="3"/>
      <c r="H103" s="3"/>
      <c r="K103" s="3"/>
    </row>
    <row r="104" spans="1:11" ht="15.75">
      <c r="A104" t="s">
        <v>2</v>
      </c>
      <c r="D104">
        <v>724</v>
      </c>
      <c r="E104" s="3">
        <f>(D104/J104)*100</f>
        <v>81.90045248868778</v>
      </c>
      <c r="G104">
        <v>160</v>
      </c>
      <c r="H104" s="3">
        <f>(G104/J104)*100</f>
        <v>18.099547511312217</v>
      </c>
      <c r="J104">
        <f>SUM(D104,G104)</f>
        <v>884</v>
      </c>
      <c r="K104" s="3">
        <f>(J104/J104)*100</f>
        <v>100</v>
      </c>
    </row>
    <row r="105" spans="5:11" ht="15.75">
      <c r="E105" s="3"/>
      <c r="H105" s="3"/>
      <c r="K105" s="3"/>
    </row>
    <row r="106" spans="1:11" ht="15.75">
      <c r="A106" t="s">
        <v>50</v>
      </c>
      <c r="D106">
        <f>(+D78+D88+D102+D104)</f>
        <v>53421</v>
      </c>
      <c r="E106" s="3">
        <f>(D106/J106)*100</f>
        <v>87.12407854393633</v>
      </c>
      <c r="G106">
        <f>(G78+G88+G102+G104)</f>
        <v>7895</v>
      </c>
      <c r="H106" s="3">
        <f>(G106/J106)*100</f>
        <v>12.875921456063672</v>
      </c>
      <c r="J106">
        <f>(D106+G106)</f>
        <v>61316</v>
      </c>
      <c r="K106" s="3">
        <f>(J106/J106)*100</f>
        <v>100</v>
      </c>
    </row>
    <row r="107" spans="1:11" ht="15.75">
      <c r="A107" t="s">
        <v>62</v>
      </c>
      <c r="E107" s="3"/>
      <c r="H107" s="3"/>
      <c r="K107" s="3"/>
    </row>
    <row r="108" ht="15.75">
      <c r="A108" t="s">
        <v>71</v>
      </c>
    </row>
  </sheetData>
  <sheetProtection/>
  <printOptions horizontalCentered="1"/>
  <pageMargins left="0" right="0" top="0.5" bottom="0.25" header="0.5" footer="0.5"/>
  <pageSetup fitToHeight="2" horizontalDpi="300" verticalDpi="300" orientation="portrait" scale="85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2011-09-16T18:57:30Z</cp:lastPrinted>
  <dcterms:created xsi:type="dcterms:W3CDTF">1996-09-24T14:19:28Z</dcterms:created>
  <dcterms:modified xsi:type="dcterms:W3CDTF">2011-09-16T18:57:44Z</dcterms:modified>
  <cp:category/>
  <cp:version/>
  <cp:contentType/>
  <cp:contentStatus/>
</cp:coreProperties>
</file>