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315" windowHeight="4695" activeTab="0"/>
  </bookViews>
  <sheets>
    <sheet name="UGHCCR" sheetId="1" r:id="rId1"/>
    <sheet name="Hist UG Enroll" sheetId="2" r:id="rId2"/>
    <sheet name="A &amp;S Chart top group" sheetId="3" r:id="rId3"/>
    <sheet name="A &amp; S Chart lower group" sheetId="4" r:id="rId4"/>
    <sheet name="Bus Chart" sheetId="5" r:id="rId5"/>
    <sheet name="ED &amp; Hum Ser Chart" sheetId="6" r:id="rId6"/>
    <sheet name="UND Chart" sheetId="7" r:id="rId7"/>
    <sheet name="Graph Data Sheet" sheetId="8" r:id="rId8"/>
    <sheet name="UG Data Copy" sheetId="9" r:id="rId9"/>
  </sheets>
  <definedNames>
    <definedName name="_xlnm.Print_Area" localSheetId="1">'Hist UG Enroll'!$A$1:$Q$52</definedName>
    <definedName name="_xlnm.Print_Area" localSheetId="8">'UG Data Copy'!$A$1:$N$265</definedName>
    <definedName name="_xlnm.Print_Area" localSheetId="0">'UGHCCR'!$A$1:$N$222</definedName>
  </definedNames>
  <calcPr fullCalcOnLoad="1"/>
</workbook>
</file>

<file path=xl/sharedStrings.xml><?xml version="1.0" encoding="utf-8"?>
<sst xmlns="http://schemas.openxmlformats.org/spreadsheetml/2006/main" count="445" uniqueCount="216">
  <si>
    <t>College of Arts and Sciences</t>
  </si>
  <si>
    <t xml:space="preserve"> </t>
  </si>
  <si>
    <t>Degree Program</t>
  </si>
  <si>
    <t xml:space="preserve"> Credit</t>
  </si>
  <si>
    <t>Head</t>
  </si>
  <si>
    <t xml:space="preserve">  Concentration</t>
  </si>
  <si>
    <t>Count</t>
  </si>
  <si>
    <t xml:space="preserve"> Hours</t>
  </si>
  <si>
    <t>Art (BA)</t>
  </si>
  <si>
    <t>Biology (BS)</t>
  </si>
  <si>
    <t xml:space="preserve">  Health Professions</t>
  </si>
  <si>
    <t xml:space="preserve">  Medical Technology</t>
  </si>
  <si>
    <t xml:space="preserve">  Secondary Ed. Certification</t>
  </si>
  <si>
    <t>Chemistry (BS)</t>
  </si>
  <si>
    <t xml:space="preserve">  Biochemistry</t>
  </si>
  <si>
    <t>Communication Journalism (BA)</t>
  </si>
  <si>
    <t xml:space="preserve">  Electronic Media</t>
  </si>
  <si>
    <t xml:space="preserve">  Print Media</t>
  </si>
  <si>
    <t xml:space="preserve">  Public Relations</t>
  </si>
  <si>
    <t>English (BA)</t>
  </si>
  <si>
    <t>French (BA)</t>
  </si>
  <si>
    <t>Spanish (BA)</t>
  </si>
  <si>
    <t>Geography (BS)</t>
  </si>
  <si>
    <t>Geoenvironmental Studies (BS)</t>
  </si>
  <si>
    <t>College of Arts and Sciences (continued)</t>
  </si>
  <si>
    <t>Earth Science (BSEd)</t>
  </si>
  <si>
    <t>Public Administration (BS)</t>
  </si>
  <si>
    <t>History (BA)</t>
  </si>
  <si>
    <t>Interdisciplinary Arts (BA)</t>
  </si>
  <si>
    <t>Computer Science (BS)</t>
  </si>
  <si>
    <t xml:space="preserve">  Systems Programming </t>
  </si>
  <si>
    <t>Applied Physics (BS)</t>
  </si>
  <si>
    <t>Psychology (BA)</t>
  </si>
  <si>
    <t>Sociology (BA)</t>
  </si>
  <si>
    <t>Arts &amp; Sciences (General)</t>
  </si>
  <si>
    <t>COLLEGE TOTAL</t>
  </si>
  <si>
    <t>College of Business</t>
  </si>
  <si>
    <t>Accounting (BSBA)</t>
  </si>
  <si>
    <t>Finance (BSBA)</t>
  </si>
  <si>
    <t>Management (BSBA)</t>
  </si>
  <si>
    <t xml:space="preserve">  General Management</t>
  </si>
  <si>
    <t xml:space="preserve">  Human Resource Management</t>
  </si>
  <si>
    <t xml:space="preserve">  International Management</t>
  </si>
  <si>
    <t>Marketing (BSBA)</t>
  </si>
  <si>
    <t>Business Administration (General)</t>
  </si>
  <si>
    <t>Business (General)</t>
  </si>
  <si>
    <t>College of Education and Human Services</t>
  </si>
  <si>
    <t>Criminal Justice (BS)</t>
  </si>
  <si>
    <t>Elementary Education (BSEd)</t>
  </si>
  <si>
    <t xml:space="preserve">  Biology</t>
  </si>
  <si>
    <t xml:space="preserve">  Elementary Education</t>
  </si>
  <si>
    <t xml:space="preserve">  Environmental Education</t>
  </si>
  <si>
    <t xml:space="preserve">  Mathematics</t>
  </si>
  <si>
    <t>Education (General)</t>
  </si>
  <si>
    <t>TOTAL - Non-Degree</t>
  </si>
  <si>
    <t>UNDERGRADUATE TOTAL</t>
  </si>
  <si>
    <t>FTES</t>
  </si>
  <si>
    <t>Political Science (BA)</t>
  </si>
  <si>
    <t xml:space="preserve">  Health Sciences (TJU) </t>
  </si>
  <si>
    <t xml:space="preserve">     UNDERGRADUATE HEADCOUNT AND CREDIT HOURS</t>
  </si>
  <si>
    <t>Mathematics (BS)</t>
  </si>
  <si>
    <t xml:space="preserve">  Computer Science</t>
  </si>
  <si>
    <t>Social Work (BSW)</t>
  </si>
  <si>
    <t>Information Tech for Business Ed (BSBA)</t>
  </si>
  <si>
    <t xml:space="preserve">   Land Use</t>
  </si>
  <si>
    <t>Biology/Secondary Ed. Certification (BS)</t>
  </si>
  <si>
    <t>Chemistry/Secondary Ed. Certification (BS)</t>
  </si>
  <si>
    <t>English/Secondary Ed. Certification (BA)</t>
  </si>
  <si>
    <t>French/Secondary Ed. Certification (BA)</t>
  </si>
  <si>
    <t>Spanish/Secondary Ed. Certification (BA)</t>
  </si>
  <si>
    <t xml:space="preserve">  Applied Math</t>
  </si>
  <si>
    <t xml:space="preserve">Physics (BS)  </t>
  </si>
  <si>
    <t>Information Tech for Business Ed /</t>
  </si>
  <si>
    <t xml:space="preserve">  Biotechnology</t>
  </si>
  <si>
    <t xml:space="preserve">  Geographic Information Systems</t>
  </si>
  <si>
    <t xml:space="preserve">  Public History</t>
  </si>
  <si>
    <t xml:space="preserve">  Regional Development &amp; Tourism (Obsolete)</t>
  </si>
  <si>
    <t xml:space="preserve">Physics (BSEd) </t>
  </si>
  <si>
    <t xml:space="preserve">  Secondary Ed. Certification (BSBA)</t>
  </si>
  <si>
    <t xml:space="preserve">Management Information Systems (BSBA) </t>
  </si>
  <si>
    <t>Fall '02</t>
  </si>
  <si>
    <t>BA, BS, BSW</t>
  </si>
  <si>
    <t>BSBA</t>
  </si>
  <si>
    <t>BSEd</t>
  </si>
  <si>
    <t>Undeclared</t>
  </si>
  <si>
    <t>A &amp; S, Bus, Ed. Gen.</t>
  </si>
  <si>
    <t>Non-Degree</t>
  </si>
  <si>
    <t>Certs</t>
  </si>
  <si>
    <t xml:space="preserve">  Software Engineering</t>
  </si>
  <si>
    <t xml:space="preserve">  Environmental  Education</t>
  </si>
  <si>
    <t xml:space="preserve">  Computer Graphics</t>
  </si>
  <si>
    <t xml:space="preserve">  Information Tech for Business Ed</t>
  </si>
  <si>
    <t xml:space="preserve">  Ecology &amp; Environmental Biology</t>
  </si>
  <si>
    <t xml:space="preserve">  Writing</t>
  </si>
  <si>
    <t>Fall '03</t>
  </si>
  <si>
    <t xml:space="preserve">  Generalist (Obsolete)</t>
  </si>
  <si>
    <t xml:space="preserve">  Juvenile &amp; Adult Corrections (Obsolete)</t>
  </si>
  <si>
    <t xml:space="preserve">  Law Enforcement (Obsolete)</t>
  </si>
  <si>
    <t xml:space="preserve">  Statistics</t>
  </si>
  <si>
    <t xml:space="preserve">  TESOL</t>
  </si>
  <si>
    <t xml:space="preserve">  English</t>
  </si>
  <si>
    <t>Certification Only</t>
  </si>
  <si>
    <t>Fall '04</t>
  </si>
  <si>
    <t>Art/Secondary Ed. Certification (BA)</t>
  </si>
  <si>
    <t xml:space="preserve">  Art</t>
  </si>
  <si>
    <t xml:space="preserve">  Related Discipline</t>
  </si>
  <si>
    <t>SUBTOTAL</t>
  </si>
  <si>
    <t>ART</t>
  </si>
  <si>
    <t>BIOLOGY</t>
  </si>
  <si>
    <t>CHEMISTRY</t>
  </si>
  <si>
    <t>COMM / JOURN</t>
  </si>
  <si>
    <t>COMP. SCI.</t>
  </si>
  <si>
    <t>ENGLISH</t>
  </si>
  <si>
    <t>MODERN LANG.</t>
  </si>
  <si>
    <t>GEO &amp; ESS</t>
  </si>
  <si>
    <t>HISTORY</t>
  </si>
  <si>
    <t>INTER. ARTS</t>
  </si>
  <si>
    <t>MATH</t>
  </si>
  <si>
    <t>PHYSICS</t>
  </si>
  <si>
    <t>POLITICAL SCI.</t>
  </si>
  <si>
    <t>PSYCHOLOGY</t>
  </si>
  <si>
    <t>SOCIOLOGY</t>
  </si>
  <si>
    <t>ACC. &amp; INFO. TECH.</t>
  </si>
  <si>
    <t>ECONOMICS</t>
  </si>
  <si>
    <t>FINANCE</t>
  </si>
  <si>
    <t>MANAGE &amp; MRKT</t>
  </si>
  <si>
    <t>BUS ADM GEN</t>
  </si>
  <si>
    <t>BUSINESS GEN</t>
  </si>
  <si>
    <t>CRIMINAL JUST.</t>
  </si>
  <si>
    <t>SOCIAL WORK</t>
  </si>
  <si>
    <t>ELEM. EDUC.</t>
  </si>
  <si>
    <t>EDUC. GENERAL</t>
  </si>
  <si>
    <t>NON-DEGREE</t>
  </si>
  <si>
    <t>UNDECLARED</t>
  </si>
  <si>
    <t>UG TOTAL</t>
  </si>
  <si>
    <t>EXERCISE SCIENCE</t>
  </si>
  <si>
    <t>Exercise Science (BS)</t>
  </si>
  <si>
    <t>A &amp; S GENERAL</t>
  </si>
  <si>
    <t>CERT. ONLY</t>
  </si>
  <si>
    <t>TOTAL - Office of Undeclared Students</t>
  </si>
  <si>
    <t>Fall '05</t>
  </si>
  <si>
    <t xml:space="preserve">  Embedded Systems</t>
  </si>
  <si>
    <t>Health Care Administration (BS)</t>
  </si>
  <si>
    <t xml:space="preserve">  Entrepreneurship &amp; Corporate</t>
  </si>
  <si>
    <t xml:space="preserve">  Personal Financial Planning</t>
  </si>
  <si>
    <t xml:space="preserve">  French</t>
  </si>
  <si>
    <t>Fall '01</t>
  </si>
  <si>
    <t xml:space="preserve">                                                         HISTORICAL UNDERGRADUATE ENROLLMENT</t>
  </si>
  <si>
    <t>BA, BS,</t>
  </si>
  <si>
    <t>BSW</t>
  </si>
  <si>
    <t>A&amp;S, Bus,</t>
  </si>
  <si>
    <t>Non-</t>
  </si>
  <si>
    <t>Certi-</t>
  </si>
  <si>
    <t>Semester</t>
  </si>
  <si>
    <t>Programs</t>
  </si>
  <si>
    <t>Ed(General)</t>
  </si>
  <si>
    <t>Degree</t>
  </si>
  <si>
    <t>fication</t>
  </si>
  <si>
    <t>Total</t>
  </si>
  <si>
    <t>Fall '00</t>
  </si>
  <si>
    <t>Office of</t>
  </si>
  <si>
    <t>Students</t>
  </si>
  <si>
    <t xml:space="preserve">Undeclared </t>
  </si>
  <si>
    <t>BA,BS,BSW</t>
  </si>
  <si>
    <t>Certification</t>
  </si>
  <si>
    <t>Ed (General)</t>
  </si>
  <si>
    <t>HLTH ADMIN</t>
  </si>
  <si>
    <t>Geography/Social Studies (BSEd)</t>
  </si>
  <si>
    <t>History/Social Studies (BSEd)</t>
  </si>
  <si>
    <t>Political Science/Social Studies (BSEd)</t>
  </si>
  <si>
    <t>Mathematics (BA) (Obsolete)</t>
  </si>
  <si>
    <t>Economics (BA) (Obsolete)</t>
  </si>
  <si>
    <t>Economics (BSBA) (Obsolete)</t>
  </si>
  <si>
    <t>Fall '06</t>
  </si>
  <si>
    <t xml:space="preserve">  Ecology &amp; Environment</t>
  </si>
  <si>
    <t>Economics (BS)</t>
  </si>
  <si>
    <t>Human Communication Studies (BA)</t>
  </si>
  <si>
    <t xml:space="preserve">  Nanofabrication</t>
  </si>
  <si>
    <t>Supply Chain Management (BSBA)</t>
  </si>
  <si>
    <t>Economics/Social Studies (BSEd)</t>
  </si>
  <si>
    <t>----</t>
  </si>
  <si>
    <t>Fall '07</t>
  </si>
  <si>
    <t xml:space="preserve">  Logistics</t>
  </si>
  <si>
    <t xml:space="preserve">  Social Science</t>
  </si>
  <si>
    <t xml:space="preserve">  Special Education</t>
  </si>
  <si>
    <t xml:space="preserve">  Business</t>
  </si>
  <si>
    <t xml:space="preserve">  Political Science</t>
  </si>
  <si>
    <t>Fall 2007</t>
  </si>
  <si>
    <t xml:space="preserve">  History</t>
  </si>
  <si>
    <t>HUMAN COMM</t>
  </si>
  <si>
    <t>SUPPLY MANG</t>
  </si>
  <si>
    <t>Information Mang &amp; Analysis (BSBA) (Obsolete)</t>
  </si>
  <si>
    <t xml:space="preserve">  Supply Chain Management (Obsolete)</t>
  </si>
  <si>
    <t>Fall '08</t>
  </si>
  <si>
    <t xml:space="preserve">  Early Childhood</t>
  </si>
  <si>
    <t xml:space="preserve">  Human-Environmental</t>
  </si>
  <si>
    <t xml:space="preserve">  Geography</t>
  </si>
  <si>
    <t>Fall 2008</t>
  </si>
  <si>
    <t>Fall '09</t>
  </si>
  <si>
    <t>Mid Level/Elem: GR 4-8 (BSED)</t>
  </si>
  <si>
    <t xml:space="preserve">  Earth Science</t>
  </si>
  <si>
    <t>Fall 2009</t>
  </si>
  <si>
    <t xml:space="preserve">  Physics</t>
  </si>
  <si>
    <t>Fall '10</t>
  </si>
  <si>
    <t>Fall 2010</t>
  </si>
  <si>
    <t xml:space="preserve">  Chemistry</t>
  </si>
  <si>
    <t xml:space="preserve">  Multicultural</t>
  </si>
  <si>
    <t xml:space="preserve">  Language Arts</t>
  </si>
  <si>
    <t xml:space="preserve">  Math</t>
  </si>
  <si>
    <t xml:space="preserve">  Math and Language Arts</t>
  </si>
  <si>
    <t xml:space="preserve">  Math and Science</t>
  </si>
  <si>
    <t xml:space="preserve">  Math and Social Studies</t>
  </si>
  <si>
    <t xml:space="preserve">  Science</t>
  </si>
  <si>
    <t xml:space="preserve">  Science and Language Arts</t>
  </si>
  <si>
    <t xml:space="preserve">  Science and Social Studies</t>
  </si>
  <si>
    <t xml:space="preserve">  Social Studies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</si>
</sst>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.75"/>
      <color indexed="8"/>
      <name val="Times New Roman"/>
      <family val="0"/>
    </font>
    <font>
      <sz val="7.4"/>
      <color indexed="8"/>
      <name val="Times New Roman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 horizontal="right"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right"/>
    </xf>
    <xf numFmtId="164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2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/>
    </xf>
    <xf numFmtId="0" fontId="0" fillId="34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2" fillId="0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 horizontal="right"/>
    </xf>
    <xf numFmtId="0" fontId="2" fillId="34" borderId="0" xfId="0" applyFont="1" applyFill="1" applyAlignment="1" applyProtection="1">
      <alignment horizontal="right"/>
      <protection/>
    </xf>
    <xf numFmtId="0" fontId="2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righ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 applyProtection="1">
      <alignment/>
      <protection locked="0"/>
    </xf>
    <xf numFmtId="0" fontId="0" fillId="0" borderId="0" xfId="55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35" borderId="0" xfId="0" applyFont="1" applyFill="1" applyAlignment="1" applyProtection="1">
      <alignment/>
      <protection locked="0"/>
    </xf>
    <xf numFmtId="0" fontId="0" fillId="35" borderId="0" xfId="0" applyFont="1" applyFill="1" applyAlignment="1" quotePrefix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Alignment="1">
      <alignment horizontal="right"/>
    </xf>
    <xf numFmtId="0" fontId="2" fillId="33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2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storial UG Enrollmen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16"/>
          <c:w val="0.9447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'Hist UG Enroll'!$AB$39:$AB$40</c:f>
              <c:strCache>
                <c:ptCount val="1"/>
                <c:pt idx="0">
                  <c:v>BA,BS,BSW Programs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Enroll'!$AB$42:$AB$52</c:f>
              <c:numCache/>
            </c:numRef>
          </c:val>
          <c:smooth val="0"/>
        </c:ser>
        <c:ser>
          <c:idx val="1"/>
          <c:order val="1"/>
          <c:tx>
            <c:strRef>
              <c:f>'Hist UG Enroll'!$AC$39:$AC$40</c:f>
              <c:strCache>
                <c:ptCount val="1"/>
                <c:pt idx="0">
                  <c:v>BSBA Programs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Enroll'!$AC$42:$AC$52</c:f>
              <c:numCache/>
            </c:numRef>
          </c:val>
          <c:smooth val="0"/>
        </c:ser>
        <c:ser>
          <c:idx val="2"/>
          <c:order val="2"/>
          <c:tx>
            <c:strRef>
              <c:f>'Hist UG Enroll'!$AD$39:$AD$40</c:f>
              <c:strCache>
                <c:ptCount val="1"/>
                <c:pt idx="0">
                  <c:v>BSEd Programs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Enroll'!$AD$42:$AD$52</c:f>
              <c:numCache/>
            </c:numRef>
          </c:val>
          <c:smooth val="0"/>
        </c:ser>
        <c:ser>
          <c:idx val="3"/>
          <c:order val="3"/>
          <c:tx>
            <c:strRef>
              <c:f>'Hist UG Enroll'!$AE$38:$AE$40</c:f>
              <c:strCache>
                <c:ptCount val="1"/>
                <c:pt idx="0">
                  <c:v>Office of Undeclared Students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Enroll'!$AE$42:$AE$52</c:f>
              <c:numCache/>
            </c:numRef>
          </c:val>
          <c:smooth val="0"/>
        </c:ser>
        <c:ser>
          <c:idx val="4"/>
          <c:order val="4"/>
          <c:tx>
            <c:strRef>
              <c:f>'Hist UG Enroll'!$AF$39:$AF$40</c:f>
              <c:strCache>
                <c:ptCount val="1"/>
                <c:pt idx="0">
                  <c:v>A&amp;S, Bus, Ed (General)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Enroll'!$AF$42:$AF$52</c:f>
              <c:numCache/>
            </c:numRef>
          </c:val>
          <c:smooth val="0"/>
        </c:ser>
        <c:ser>
          <c:idx val="5"/>
          <c:order val="5"/>
          <c:tx>
            <c:strRef>
              <c:f>'Hist UG Enroll'!$AG$39:$AG$40</c:f>
              <c:strCache>
                <c:ptCount val="1"/>
                <c:pt idx="0">
                  <c:v>Non-Degree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Enroll'!$AG$42:$AG$52</c:f>
              <c:numCache/>
            </c:numRef>
          </c:val>
          <c:smooth val="0"/>
        </c:ser>
        <c:ser>
          <c:idx val="6"/>
          <c:order val="6"/>
          <c:tx>
            <c:strRef>
              <c:f>'Hist UG Enroll'!$AH$39:$AH$40</c:f>
              <c:strCache>
                <c:ptCount val="1"/>
                <c:pt idx="0">
                  <c:v>Certification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'Hist UG Enroll'!$AA$42:$AA$52</c:f>
              <c:strCache/>
            </c:strRef>
          </c:cat>
          <c:val>
            <c:numRef>
              <c:f>'Hist UG Enroll'!$AH$42:$AH$52</c:f>
              <c:numCache/>
            </c:numRef>
          </c:val>
          <c:smooth val="0"/>
        </c:ser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SEMESTER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31"/>
          <c:w val="0.953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HEADCOUNTS- Arts &amp; Sciences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1325"/>
          <c:w val="0.956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Sheet'!$A$4</c:f>
              <c:strCache>
                <c:ptCount val="1"/>
                <c:pt idx="0">
                  <c:v>PSYCHOLOGY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Sheet'!$B$4:$K$4</c:f>
              <c:numCache>
                <c:ptCount val="4"/>
                <c:pt idx="0">
                  <c:v>354</c:v>
                </c:pt>
                <c:pt idx="1">
                  <c:v>382</c:v>
                </c:pt>
                <c:pt idx="2">
                  <c:v>401</c:v>
                </c:pt>
                <c:pt idx="3">
                  <c:v>436</c:v>
                </c:pt>
              </c:numCache>
            </c:numRef>
          </c:val>
        </c:ser>
        <c:ser>
          <c:idx val="2"/>
          <c:order val="1"/>
          <c:tx>
            <c:strRef>
              <c:f>'Graph Data Sheet'!$A$5</c:f>
              <c:strCache>
                <c:ptCount val="1"/>
                <c:pt idx="0">
                  <c:v>BIOLOGY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Sheet'!$B$5:$K$5</c:f>
              <c:numCache>
                <c:ptCount val="4"/>
                <c:pt idx="0">
                  <c:v>308</c:v>
                </c:pt>
                <c:pt idx="1">
                  <c:v>336</c:v>
                </c:pt>
                <c:pt idx="2">
                  <c:v>344</c:v>
                </c:pt>
                <c:pt idx="3">
                  <c:v>356</c:v>
                </c:pt>
              </c:numCache>
            </c:numRef>
          </c:val>
        </c:ser>
        <c:ser>
          <c:idx val="3"/>
          <c:order val="2"/>
          <c:tx>
            <c:strRef>
              <c:f>'Graph Data Sheet'!$A$6</c:f>
              <c:strCache>
                <c:ptCount val="1"/>
                <c:pt idx="0">
                  <c:v>COMM / JOURN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Sheet'!$B$6:$K$6</c:f>
              <c:numCache>
                <c:ptCount val="4"/>
                <c:pt idx="0">
                  <c:v>281</c:v>
                </c:pt>
                <c:pt idx="1">
                  <c:v>275</c:v>
                </c:pt>
                <c:pt idx="2">
                  <c:v>298</c:v>
                </c:pt>
                <c:pt idx="3">
                  <c:v>313</c:v>
                </c:pt>
              </c:numCache>
            </c:numRef>
          </c:val>
        </c:ser>
        <c:ser>
          <c:idx val="1"/>
          <c:order val="3"/>
          <c:tx>
            <c:strRef>
              <c:f>'Graph Data Sheet'!$A$7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Sheet'!$B$7:$K$7</c:f>
              <c:numCache>
                <c:ptCount val="4"/>
                <c:pt idx="0">
                  <c:v>317</c:v>
                </c:pt>
                <c:pt idx="1">
                  <c:v>288</c:v>
                </c:pt>
                <c:pt idx="2">
                  <c:v>296</c:v>
                </c:pt>
                <c:pt idx="3">
                  <c:v>284</c:v>
                </c:pt>
              </c:numCache>
            </c:numRef>
          </c:val>
        </c:ser>
        <c:ser>
          <c:idx val="4"/>
          <c:order val="4"/>
          <c:tx>
            <c:strRef>
              <c:f>'Graph Data Sheet'!$A$8</c:f>
              <c:strCache>
                <c:ptCount val="1"/>
                <c:pt idx="0">
                  <c:v>ENGLISH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Sheet'!$B$8:$K$8</c:f>
              <c:numCache>
                <c:ptCount val="4"/>
                <c:pt idx="0">
                  <c:v>203</c:v>
                </c:pt>
                <c:pt idx="1">
                  <c:v>200</c:v>
                </c:pt>
                <c:pt idx="2">
                  <c:v>209</c:v>
                </c:pt>
                <c:pt idx="3">
                  <c:v>230</c:v>
                </c:pt>
              </c:numCache>
            </c:numRef>
          </c:val>
        </c:ser>
        <c:ser>
          <c:idx val="8"/>
          <c:order val="5"/>
          <c:tx>
            <c:strRef>
              <c:f>'Graph Data Sheet'!$A$9</c:f>
              <c:strCache>
                <c:ptCount val="1"/>
                <c:pt idx="0">
                  <c:v>GEO &amp; ESS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Sheet'!$B$9:$K$9</c:f>
              <c:numCache>
                <c:ptCount val="4"/>
                <c:pt idx="0">
                  <c:v>139</c:v>
                </c:pt>
                <c:pt idx="1">
                  <c:v>157</c:v>
                </c:pt>
                <c:pt idx="2">
                  <c:v>184</c:v>
                </c:pt>
                <c:pt idx="3">
                  <c:v>218</c:v>
                </c:pt>
              </c:numCache>
            </c:numRef>
          </c:val>
        </c:ser>
        <c:ser>
          <c:idx val="5"/>
          <c:order val="6"/>
          <c:tx>
            <c:strRef>
              <c:f>'Graph Data Sheet'!$A$10</c:f>
              <c:strCache>
                <c:ptCount val="1"/>
                <c:pt idx="0">
                  <c:v>COMP. SCI.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Sheet'!$B$10:$K$10</c:f>
              <c:numCache>
                <c:ptCount val="4"/>
                <c:pt idx="0">
                  <c:v>163</c:v>
                </c:pt>
                <c:pt idx="1">
                  <c:v>153</c:v>
                </c:pt>
                <c:pt idx="2">
                  <c:v>172</c:v>
                </c:pt>
                <c:pt idx="3">
                  <c:v>180</c:v>
                </c:pt>
              </c:numCache>
            </c:numRef>
          </c:val>
        </c:ser>
        <c:ser>
          <c:idx val="6"/>
          <c:order val="7"/>
          <c:tx>
            <c:strRef>
              <c:f>'Graph Data Sheet'!$A$11</c:f>
              <c:strCache>
                <c:ptCount val="1"/>
                <c:pt idx="0">
                  <c:v>ART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Sheet'!$B$11:$K$11</c:f>
              <c:numCache>
                <c:ptCount val="4"/>
                <c:pt idx="0">
                  <c:v>160</c:v>
                </c:pt>
                <c:pt idx="1">
                  <c:v>160</c:v>
                </c:pt>
                <c:pt idx="2">
                  <c:v>164</c:v>
                </c:pt>
                <c:pt idx="3">
                  <c:v>169</c:v>
                </c:pt>
              </c:numCache>
            </c:numRef>
          </c:val>
        </c:ser>
        <c:ser>
          <c:idx val="7"/>
          <c:order val="8"/>
          <c:tx>
            <c:strRef>
              <c:f>'Graph Data Sheet'!$A$12</c:f>
              <c:strCache>
                <c:ptCount val="1"/>
                <c:pt idx="0">
                  <c:v>POLITICAL SCI.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Sheet'!$B$3:$K$3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Sheet'!$B$12:$K$12</c:f>
              <c:numCache>
                <c:ptCount val="4"/>
                <c:pt idx="0">
                  <c:v>149</c:v>
                </c:pt>
                <c:pt idx="1">
                  <c:v>130</c:v>
                </c:pt>
                <c:pt idx="2">
                  <c:v>151</c:v>
                </c:pt>
                <c:pt idx="3">
                  <c:v>163</c:v>
                </c:pt>
              </c:numCache>
            </c:numRef>
          </c:val>
        </c:ser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HEADCOUNTS- Arts &amp; Sciences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94"/>
          <c:w val="0.979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Sheet'!$A$15</c:f>
              <c:strCache>
                <c:ptCount val="1"/>
                <c:pt idx="0">
                  <c:v>MATH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Sheet'!$B$15:$K$15</c:f>
              <c:numCache>
                <c:ptCount val="4"/>
                <c:pt idx="0">
                  <c:v>130</c:v>
                </c:pt>
                <c:pt idx="1">
                  <c:v>128</c:v>
                </c:pt>
                <c:pt idx="2">
                  <c:v>157</c:v>
                </c:pt>
                <c:pt idx="3">
                  <c:v>156</c:v>
                </c:pt>
              </c:numCache>
            </c:numRef>
          </c:val>
        </c:ser>
        <c:ser>
          <c:idx val="4"/>
          <c:order val="1"/>
          <c:tx>
            <c:strRef>
              <c:f>'Graph Data Sheet'!$A$16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Sheet'!$B$16:$K$16</c:f>
              <c:numCache>
                <c:ptCount val="4"/>
                <c:pt idx="0">
                  <c:v>75</c:v>
                </c:pt>
                <c:pt idx="1">
                  <c:v>88</c:v>
                </c:pt>
                <c:pt idx="2">
                  <c:v>91</c:v>
                </c:pt>
                <c:pt idx="3">
                  <c:v>106</c:v>
                </c:pt>
              </c:numCache>
            </c:numRef>
          </c:val>
        </c:ser>
        <c:ser>
          <c:idx val="1"/>
          <c:order val="2"/>
          <c:tx>
            <c:strRef>
              <c:f>'Graph Data Sheet'!$A$17</c:f>
              <c:strCache>
                <c:ptCount val="1"/>
                <c:pt idx="0">
                  <c:v>SOCIOLOGY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Sheet'!$B$17:$K$17</c:f>
              <c:numCache>
                <c:ptCount val="4"/>
                <c:pt idx="0">
                  <c:v>126</c:v>
                </c:pt>
                <c:pt idx="1">
                  <c:v>124</c:v>
                </c:pt>
                <c:pt idx="2">
                  <c:v>111</c:v>
                </c:pt>
                <c:pt idx="3">
                  <c:v>105</c:v>
                </c:pt>
              </c:numCache>
            </c:numRef>
          </c:val>
        </c:ser>
        <c:ser>
          <c:idx val="2"/>
          <c:order val="3"/>
          <c:tx>
            <c:strRef>
              <c:f>'Graph Data Sheet'!$A$18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Sheet'!$B$18:$K$18</c:f>
              <c:numCache>
                <c:ptCount val="4"/>
                <c:pt idx="0">
                  <c:v>91</c:v>
                </c:pt>
                <c:pt idx="1">
                  <c:v>89</c:v>
                </c:pt>
                <c:pt idx="2">
                  <c:v>91</c:v>
                </c:pt>
                <c:pt idx="3">
                  <c:v>92</c:v>
                </c:pt>
              </c:numCache>
            </c:numRef>
          </c:val>
        </c:ser>
        <c:ser>
          <c:idx val="11"/>
          <c:order val="4"/>
          <c:tx>
            <c:strRef>
              <c:f>'Graph Data Sheet'!$A$19</c:f>
              <c:strCache>
                <c:ptCount val="1"/>
                <c:pt idx="0">
                  <c:v>HUMAN COMM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 Data Sheet'!$B$19:$K$19</c:f>
              <c:numCache>
                <c:ptCount val="4"/>
                <c:pt idx="0">
                  <c:v>78</c:v>
                </c:pt>
                <c:pt idx="1">
                  <c:v>81</c:v>
                </c:pt>
                <c:pt idx="2">
                  <c:v>98</c:v>
                </c:pt>
                <c:pt idx="3">
                  <c:v>82</c:v>
                </c:pt>
              </c:numCache>
            </c:numRef>
          </c:val>
        </c:ser>
        <c:ser>
          <c:idx val="10"/>
          <c:order val="5"/>
          <c:tx>
            <c:strRef>
              <c:f>'Graph Data Sheet'!$A$20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'Graph Data Sheet'!$B$20:$K$20</c:f>
              <c:numCache>
                <c:ptCount val="4"/>
                <c:pt idx="0">
                  <c:v>39</c:v>
                </c:pt>
                <c:pt idx="1">
                  <c:v>51</c:v>
                </c:pt>
                <c:pt idx="2">
                  <c:v>67</c:v>
                </c:pt>
                <c:pt idx="3">
                  <c:v>77</c:v>
                </c:pt>
              </c:numCache>
            </c:numRef>
          </c:val>
        </c:ser>
        <c:ser>
          <c:idx val="5"/>
          <c:order val="6"/>
          <c:tx>
            <c:strRef>
              <c:f>'Graph Data Sheet'!$A$21</c:f>
              <c:strCache>
                <c:ptCount val="1"/>
                <c:pt idx="0">
                  <c:v>MODERN LANG.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Sheet'!$B$21:$K$21</c:f>
              <c:numCache>
                <c:ptCount val="4"/>
                <c:pt idx="0">
                  <c:v>52</c:v>
                </c:pt>
                <c:pt idx="1">
                  <c:v>53</c:v>
                </c:pt>
                <c:pt idx="2">
                  <c:v>47</c:v>
                </c:pt>
                <c:pt idx="3">
                  <c:v>46</c:v>
                </c:pt>
              </c:numCache>
            </c:numRef>
          </c:val>
        </c:ser>
        <c:ser>
          <c:idx val="9"/>
          <c:order val="7"/>
          <c:tx>
            <c:strRef>
              <c:f>'Graph Data Sheet'!$A$22</c:f>
              <c:strCache>
                <c:ptCount val="1"/>
                <c:pt idx="0">
                  <c:v>A &amp; S GENERAL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Sheet'!$B$22:$K$22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14</c:v>
                </c:pt>
                <c:pt idx="3">
                  <c:v>39</c:v>
                </c:pt>
              </c:numCache>
            </c:numRef>
          </c:val>
        </c:ser>
        <c:ser>
          <c:idx val="8"/>
          <c:order val="8"/>
          <c:tx>
            <c:strRef>
              <c:f>'Graph Data Sheet'!$A$23</c:f>
              <c:strCache>
                <c:ptCount val="1"/>
                <c:pt idx="0">
                  <c:v>INTER. ARTS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Sheet'!$B$23:$K$23</c:f>
              <c:numCache>
                <c:ptCount val="4"/>
                <c:pt idx="0">
                  <c:v>9</c:v>
                </c:pt>
                <c:pt idx="1">
                  <c:v>20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ser>
          <c:idx val="7"/>
          <c:order val="9"/>
          <c:tx>
            <c:strRef>
              <c:f>'Graph Data Sheet'!$A$24</c:f>
              <c:strCache>
                <c:ptCount val="1"/>
                <c:pt idx="0">
                  <c:v>CERT. ONLY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Sheet'!$B$24:$K$24</c:f>
              <c:numCache>
                <c:ptCount val="4"/>
                <c:pt idx="0">
                  <c:v>11</c:v>
                </c:pt>
                <c:pt idx="1">
                  <c:v>26</c:v>
                </c:pt>
                <c:pt idx="2">
                  <c:v>30</c:v>
                </c:pt>
                <c:pt idx="3">
                  <c:v>28</c:v>
                </c:pt>
              </c:numCache>
            </c:numRef>
          </c:val>
        </c:ser>
        <c:ser>
          <c:idx val="6"/>
          <c:order val="10"/>
          <c:tx>
            <c:strRef>
              <c:f>'Graph Data Sheet'!$A$25</c:f>
              <c:strCache>
                <c:ptCount val="1"/>
                <c:pt idx="0">
                  <c:v>HLTH ADMIN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Sheet'!$B$14:$K$14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Sheet'!$B$25:$K$25</c:f>
              <c:numCache>
                <c:ptCount val="4"/>
                <c:pt idx="0">
                  <c:v>33</c:v>
                </c:pt>
                <c:pt idx="1">
                  <c:v>32</c:v>
                </c:pt>
                <c:pt idx="2">
                  <c:v>21</c:v>
                </c:pt>
                <c:pt idx="3">
                  <c:v>26</c:v>
                </c:pt>
              </c:numCache>
            </c:numRef>
          </c:val>
        </c:ser>
        <c:axId val="26149479"/>
        <c:axId val="34018720"/>
      </c:bar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HEADCOUNTS-Business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1775"/>
          <c:w val="0.978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Sheet'!$A$27</c:f>
              <c:strCache>
                <c:ptCount val="1"/>
                <c:pt idx="0">
                  <c:v>MANAGE &amp; MRKT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Sheet'!$B$27:$K$27</c:f>
              <c:numCache>
                <c:ptCount val="4"/>
                <c:pt idx="0">
                  <c:v>552</c:v>
                </c:pt>
                <c:pt idx="1">
                  <c:v>568</c:v>
                </c:pt>
                <c:pt idx="2">
                  <c:v>566</c:v>
                </c:pt>
                <c:pt idx="3">
                  <c:v>549</c:v>
                </c:pt>
              </c:numCache>
            </c:numRef>
          </c:val>
        </c:ser>
        <c:ser>
          <c:idx val="1"/>
          <c:order val="1"/>
          <c:tx>
            <c:strRef>
              <c:f>'Graph Data Sheet'!$A$28</c:f>
              <c:strCache>
                <c:ptCount val="1"/>
                <c:pt idx="0">
                  <c:v>ACC. &amp; INFO. TECH.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Sheet'!$B$28:$K$28</c:f>
              <c:numCache>
                <c:ptCount val="4"/>
                <c:pt idx="0">
                  <c:v>396</c:v>
                </c:pt>
                <c:pt idx="1">
                  <c:v>363</c:v>
                </c:pt>
                <c:pt idx="2">
                  <c:v>398</c:v>
                </c:pt>
                <c:pt idx="3">
                  <c:v>409</c:v>
                </c:pt>
              </c:numCache>
            </c:numRef>
          </c:val>
        </c:ser>
        <c:ser>
          <c:idx val="2"/>
          <c:order val="2"/>
          <c:tx>
            <c:strRef>
              <c:f>'Graph Data Sheet'!$A$29</c:f>
              <c:strCache>
                <c:ptCount val="1"/>
                <c:pt idx="0">
                  <c:v>BUS ADM GEN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Sheet'!$B$29:$K$29</c:f>
              <c:numCache>
                <c:ptCount val="4"/>
                <c:pt idx="0">
                  <c:v>242</c:v>
                </c:pt>
                <c:pt idx="1">
                  <c:v>240</c:v>
                </c:pt>
                <c:pt idx="2">
                  <c:v>229</c:v>
                </c:pt>
                <c:pt idx="3">
                  <c:v>225</c:v>
                </c:pt>
              </c:numCache>
            </c:numRef>
          </c:val>
        </c:ser>
        <c:ser>
          <c:idx val="3"/>
          <c:order val="3"/>
          <c:tx>
            <c:strRef>
              <c:f>'Graph Data Sheet'!$A$30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Sheet'!$B$30:$K$30</c:f>
              <c:numCache>
                <c:ptCount val="4"/>
                <c:pt idx="0">
                  <c:v>208</c:v>
                </c:pt>
                <c:pt idx="1">
                  <c:v>197</c:v>
                </c:pt>
                <c:pt idx="2">
                  <c:v>160</c:v>
                </c:pt>
                <c:pt idx="3">
                  <c:v>122</c:v>
                </c:pt>
              </c:numCache>
            </c:numRef>
          </c:val>
        </c:ser>
        <c:ser>
          <c:idx val="7"/>
          <c:order val="4"/>
          <c:tx>
            <c:strRef>
              <c:f>'Graph Data Sheet'!$A$31</c:f>
              <c:strCache>
                <c:ptCount val="1"/>
                <c:pt idx="0">
                  <c:v>SUPPLY MANG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Sheet'!$B$31:$K$31</c:f>
              <c:numCache>
                <c:ptCount val="4"/>
                <c:pt idx="0">
                  <c:v>11</c:v>
                </c:pt>
                <c:pt idx="1">
                  <c:v>50</c:v>
                </c:pt>
                <c:pt idx="2">
                  <c:v>61</c:v>
                </c:pt>
                <c:pt idx="3">
                  <c:v>75</c:v>
                </c:pt>
              </c:numCache>
            </c:numRef>
          </c:val>
        </c:ser>
        <c:ser>
          <c:idx val="5"/>
          <c:order val="5"/>
          <c:tx>
            <c:strRef>
              <c:f>'Graph Data Sheet'!$A$32</c:f>
              <c:strCache>
                <c:ptCount val="1"/>
                <c:pt idx="0">
                  <c:v>CERT. ONLY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Sheet'!$B$32:$K$32</c:f>
              <c:numCache>
                <c:ptCount val="4"/>
                <c:pt idx="0">
                  <c:v>10</c:v>
                </c:pt>
                <c:pt idx="1">
                  <c:v>12</c:v>
                </c:pt>
                <c:pt idx="2">
                  <c:v>18</c:v>
                </c:pt>
                <c:pt idx="3">
                  <c:v>22</c:v>
                </c:pt>
              </c:numCache>
            </c:numRef>
          </c:val>
        </c:ser>
        <c:ser>
          <c:idx val="4"/>
          <c:order val="6"/>
          <c:tx>
            <c:strRef>
              <c:f>'Graph Data Sheet'!$A$33</c:f>
              <c:strCache>
                <c:ptCount val="1"/>
                <c:pt idx="0">
                  <c:v>ECONOMICS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Sheet'!$B$26:$K$26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Sheet'!$B$33:$K$33</c:f>
              <c:numCache>
                <c:ptCount val="4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733025"/>
        <c:axId val="4052906"/>
      </c:bar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HEADCOUNTS-Education &amp; Human Services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975"/>
          <c:w val="0.977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Sheet'!$A$37</c:f>
              <c:strCache>
                <c:ptCount val="1"/>
                <c:pt idx="0">
                  <c:v>ELEM. EDUC.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Sheet'!$B$36:$K$36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Sheet'!$B$37:$K$37</c:f>
              <c:numCache>
                <c:ptCount val="4"/>
                <c:pt idx="0">
                  <c:v>566</c:v>
                </c:pt>
                <c:pt idx="1">
                  <c:v>594</c:v>
                </c:pt>
                <c:pt idx="2">
                  <c:v>658</c:v>
                </c:pt>
                <c:pt idx="3">
                  <c:v>755</c:v>
                </c:pt>
              </c:numCache>
            </c:numRef>
          </c:val>
        </c:ser>
        <c:ser>
          <c:idx val="1"/>
          <c:order val="1"/>
          <c:tx>
            <c:strRef>
              <c:f>'Graph Data Sheet'!$A$38</c:f>
              <c:strCache>
                <c:ptCount val="1"/>
                <c:pt idx="0">
                  <c:v>CRIMINAL JUST.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Sheet'!$B$36:$K$36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Sheet'!$B$38:$K$38</c:f>
              <c:numCache>
                <c:ptCount val="4"/>
                <c:pt idx="0">
                  <c:v>360</c:v>
                </c:pt>
                <c:pt idx="1">
                  <c:v>338</c:v>
                </c:pt>
                <c:pt idx="2">
                  <c:v>431</c:v>
                </c:pt>
                <c:pt idx="3">
                  <c:v>537</c:v>
                </c:pt>
              </c:numCache>
            </c:numRef>
          </c:val>
        </c:ser>
        <c:ser>
          <c:idx val="2"/>
          <c:order val="2"/>
          <c:tx>
            <c:strRef>
              <c:f>'Graph Data Sheet'!$A$39</c:f>
              <c:strCache>
                <c:ptCount val="1"/>
                <c:pt idx="0">
                  <c:v>SOCIAL WORK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Sheet'!$B$36:$K$36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Sheet'!$B$39:$K$39</c:f>
              <c:numCache>
                <c:ptCount val="4"/>
                <c:pt idx="0">
                  <c:v>193</c:v>
                </c:pt>
                <c:pt idx="1">
                  <c:v>163</c:v>
                </c:pt>
                <c:pt idx="2">
                  <c:v>180</c:v>
                </c:pt>
                <c:pt idx="3">
                  <c:v>203</c:v>
                </c:pt>
              </c:numCache>
            </c:numRef>
          </c:val>
        </c:ser>
        <c:ser>
          <c:idx val="4"/>
          <c:order val="3"/>
          <c:tx>
            <c:strRef>
              <c:f>'Graph Data Sheet'!$A$40</c:f>
              <c:strCache>
                <c:ptCount val="1"/>
                <c:pt idx="0">
                  <c:v>EXERCISE SCIENCE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Sheet'!$B$36:$K$36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Sheet'!$B$40:$K$40</c:f>
              <c:numCache>
                <c:ptCount val="4"/>
                <c:pt idx="0">
                  <c:v>109</c:v>
                </c:pt>
                <c:pt idx="1">
                  <c:v>129</c:v>
                </c:pt>
                <c:pt idx="2">
                  <c:v>153</c:v>
                </c:pt>
                <c:pt idx="3">
                  <c:v>160</c:v>
                </c:pt>
              </c:numCache>
            </c:numRef>
          </c:val>
        </c:ser>
        <c:ser>
          <c:idx val="3"/>
          <c:order val="4"/>
          <c:tx>
            <c:strRef>
              <c:f>'Graph Data Sheet'!$A$41</c:f>
              <c:strCache>
                <c:ptCount val="1"/>
                <c:pt idx="0">
                  <c:v>EDUC. GENERAL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Sheet'!$B$36:$K$36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Sheet'!$B$41:$K$41</c:f>
              <c:numCache>
                <c:ptCount val="4"/>
                <c:pt idx="0">
                  <c:v>180</c:v>
                </c:pt>
                <c:pt idx="1">
                  <c:v>239</c:v>
                </c:pt>
                <c:pt idx="2">
                  <c:v>165</c:v>
                </c:pt>
                <c:pt idx="3">
                  <c:v>44</c:v>
                </c:pt>
              </c:numCache>
            </c:numRef>
          </c:val>
        </c:ser>
        <c:ser>
          <c:idx val="5"/>
          <c:order val="5"/>
          <c:tx>
            <c:strRef>
              <c:f>'Graph Data Sheet'!$A$42</c:f>
              <c:strCache>
                <c:ptCount val="1"/>
                <c:pt idx="0">
                  <c:v>CERT. ONLY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Sheet'!$B$36:$K$36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Sheet'!$B$42:$K$42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axId val="36476155"/>
        <c:axId val="59849940"/>
      </c:bar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UNDERGRADUATE HEADCOUNTS-Undeclared &amp; Non-Degree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1775"/>
          <c:w val="0.979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Sheet'!$A$44</c:f>
              <c:strCache>
                <c:ptCount val="1"/>
                <c:pt idx="0">
                  <c:v>UNDECLARED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Sheet'!$B$43:$K$43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Sheet'!$B$44:$K$44</c:f>
              <c:numCache>
                <c:ptCount val="4"/>
                <c:pt idx="0">
                  <c:v>1028</c:v>
                </c:pt>
                <c:pt idx="1">
                  <c:v>1002</c:v>
                </c:pt>
                <c:pt idx="2">
                  <c:v>880</c:v>
                </c:pt>
                <c:pt idx="3">
                  <c:v>855</c:v>
                </c:pt>
              </c:numCache>
            </c:numRef>
          </c:val>
        </c:ser>
        <c:ser>
          <c:idx val="1"/>
          <c:order val="1"/>
          <c:tx>
            <c:strRef>
              <c:f>'Graph Data Sheet'!$A$45</c:f>
              <c:strCache>
                <c:ptCount val="1"/>
                <c:pt idx="0">
                  <c:v>NON-DEGREE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 Sheet'!$B$43:$K$43</c:f>
              <c:strCache>
                <c:ptCount val="4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</c:strCache>
            </c:strRef>
          </c:cat>
          <c:val>
            <c:numRef>
              <c:f>'Graph Data Sheet'!$B$45:$K$45</c:f>
              <c:numCache>
                <c:ptCount val="4"/>
                <c:pt idx="0">
                  <c:v>36</c:v>
                </c:pt>
                <c:pt idx="1">
                  <c:v>59</c:v>
                </c:pt>
                <c:pt idx="2">
                  <c:v>54</c:v>
                </c:pt>
                <c:pt idx="3">
                  <c:v>43</c:v>
                </c:pt>
              </c:numCache>
            </c:numRef>
          </c:val>
        </c:ser>
        <c:axId val="1778549"/>
        <c:axId val="16006942"/>
      </c:bar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fitToHeight="0" fitToWidth="0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76200</xdr:rowOff>
    </xdr:from>
    <xdr:to>
      <xdr:col>16</xdr:col>
      <xdr:colOff>476250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9050" y="476250"/>
        <a:ext cx="73914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390"/>
  <sheetViews>
    <sheetView tabSelected="1" defaultGridColor="0" view="pageBreakPreview" zoomScale="60" zoomScaleNormal="77" zoomScalePageLayoutView="0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625" defaultRowHeight="15.75"/>
  <cols>
    <col min="1" max="1" width="15.125" style="18" customWidth="1"/>
    <col min="2" max="2" width="10.625" style="18" customWidth="1"/>
    <col min="3" max="3" width="16.375" style="18" customWidth="1"/>
    <col min="4" max="4" width="6.625" style="18" customWidth="1"/>
    <col min="5" max="5" width="8.50390625" style="18" customWidth="1"/>
    <col min="6" max="6" width="3.125" style="18" customWidth="1"/>
    <col min="7" max="7" width="6.625" style="18" customWidth="1"/>
    <col min="8" max="8" width="7.875" style="18" customWidth="1"/>
    <col min="9" max="9" width="3.25390625" style="18" customWidth="1"/>
    <col min="10" max="10" width="6.625" style="18" customWidth="1"/>
    <col min="11" max="11" width="7.875" style="18" customWidth="1"/>
    <col min="12" max="12" width="3.125" style="18" customWidth="1"/>
    <col min="13" max="13" width="6.625" style="18" customWidth="1"/>
    <col min="14" max="14" width="9.25390625" style="18" customWidth="1"/>
    <col min="15" max="15" width="4.625" style="18" customWidth="1"/>
    <col min="16" max="16" width="15.125" style="18" customWidth="1"/>
    <col min="17" max="17" width="9.625" style="18" customWidth="1"/>
    <col min="18" max="18" width="3.25390625" style="18" customWidth="1"/>
    <col min="19" max="19" width="6.625" style="18" customWidth="1"/>
    <col min="20" max="20" width="7.625" style="18" customWidth="1"/>
    <col min="21" max="16384" width="9.625" style="18" customWidth="1"/>
  </cols>
  <sheetData>
    <row r="1" spans="1:15" ht="15.75">
      <c r="A1" s="37"/>
      <c r="J1" s="38"/>
      <c r="N1" s="18">
        <v>1</v>
      </c>
      <c r="O1" s="37"/>
    </row>
    <row r="2" spans="1:28" ht="15.75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62"/>
      <c r="N2" s="62"/>
      <c r="O2" s="39"/>
      <c r="P2" s="39"/>
      <c r="Q2" s="39"/>
      <c r="R2" s="39"/>
      <c r="S2" s="39"/>
      <c r="T2" s="36"/>
      <c r="U2" s="36"/>
      <c r="V2" s="36"/>
      <c r="W2" s="36"/>
      <c r="X2" s="36"/>
      <c r="Y2" s="36"/>
      <c r="Z2" s="36"/>
      <c r="AA2" s="36"/>
      <c r="AB2" s="36"/>
    </row>
    <row r="3" spans="1:19" ht="15.75">
      <c r="A3" s="40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0"/>
      <c r="P3" s="41"/>
      <c r="Q3" s="41"/>
      <c r="R3" s="42"/>
      <c r="S3" s="42"/>
    </row>
    <row r="4" spans="1:19" ht="15.75">
      <c r="A4" s="40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0"/>
      <c r="P4" s="41"/>
      <c r="Q4" s="41"/>
      <c r="R4" s="42"/>
      <c r="S4" s="42"/>
    </row>
    <row r="5" spans="1:19" ht="15.75">
      <c r="A5" s="29" t="s">
        <v>0</v>
      </c>
      <c r="B5" s="29"/>
      <c r="C5" s="2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29"/>
      <c r="P5" s="29"/>
      <c r="Q5" s="29"/>
      <c r="R5" s="43"/>
      <c r="S5" s="43"/>
    </row>
    <row r="6" spans="1:19" ht="15.75">
      <c r="A6" s="29"/>
      <c r="B6" s="29" t="s">
        <v>1</v>
      </c>
      <c r="C6" s="29"/>
      <c r="D6" s="38" t="s">
        <v>181</v>
      </c>
      <c r="E6" s="38"/>
      <c r="G6" s="38" t="s">
        <v>193</v>
      </c>
      <c r="H6" s="38"/>
      <c r="J6" s="70" t="s">
        <v>198</v>
      </c>
      <c r="K6" s="70"/>
      <c r="M6" s="70" t="s">
        <v>203</v>
      </c>
      <c r="N6" s="70"/>
      <c r="O6" s="39"/>
      <c r="P6" s="39"/>
      <c r="R6" s="39"/>
      <c r="S6" s="39"/>
    </row>
    <row r="7" spans="1:19" ht="15.75">
      <c r="A7" s="29" t="s">
        <v>2</v>
      </c>
      <c r="B7" s="17"/>
      <c r="C7" s="17"/>
      <c r="D7" s="59" t="s">
        <v>4</v>
      </c>
      <c r="E7" s="59" t="s">
        <v>3</v>
      </c>
      <c r="G7" s="59" t="s">
        <v>4</v>
      </c>
      <c r="H7" s="59" t="s">
        <v>3</v>
      </c>
      <c r="J7" s="59" t="s">
        <v>4</v>
      </c>
      <c r="K7" s="59" t="s">
        <v>3</v>
      </c>
      <c r="M7" s="59" t="s">
        <v>4</v>
      </c>
      <c r="N7" s="59" t="s">
        <v>3</v>
      </c>
      <c r="O7" s="44"/>
      <c r="P7" s="44"/>
      <c r="Q7" s="45"/>
      <c r="R7" s="44"/>
      <c r="S7" s="44"/>
    </row>
    <row r="8" spans="1:19" ht="15.75">
      <c r="A8" s="29" t="s">
        <v>5</v>
      </c>
      <c r="B8" s="17"/>
      <c r="C8" s="17"/>
      <c r="D8" s="59" t="s">
        <v>6</v>
      </c>
      <c r="E8" s="59" t="s">
        <v>7</v>
      </c>
      <c r="G8" s="59" t="s">
        <v>6</v>
      </c>
      <c r="H8" s="59" t="s">
        <v>7</v>
      </c>
      <c r="J8" s="59" t="s">
        <v>6</v>
      </c>
      <c r="K8" s="59" t="s">
        <v>7</v>
      </c>
      <c r="M8" s="59" t="s">
        <v>6</v>
      </c>
      <c r="N8" s="59" t="s">
        <v>7</v>
      </c>
      <c r="O8" s="44"/>
      <c r="P8" s="44"/>
      <c r="Q8" s="45"/>
      <c r="R8" s="44"/>
      <c r="S8" s="44"/>
    </row>
    <row r="9" spans="1:17" ht="15.75">
      <c r="A9" s="17"/>
      <c r="B9" s="17"/>
      <c r="C9" s="17"/>
      <c r="Q9" s="17"/>
    </row>
    <row r="10" spans="1:19" ht="15.75">
      <c r="A10" s="29" t="s">
        <v>8</v>
      </c>
      <c r="B10" s="17"/>
      <c r="C10" s="17"/>
      <c r="D10" s="18">
        <v>71</v>
      </c>
      <c r="E10" s="18">
        <v>1001</v>
      </c>
      <c r="G10" s="18">
        <v>77</v>
      </c>
      <c r="H10" s="18">
        <v>1081</v>
      </c>
      <c r="J10" s="18">
        <v>75</v>
      </c>
      <c r="K10" s="18">
        <v>1049</v>
      </c>
      <c r="M10" s="18">
        <v>79</v>
      </c>
      <c r="N10" s="18">
        <v>1088</v>
      </c>
      <c r="P10" s="35"/>
      <c r="Q10" s="17"/>
      <c r="S10" s="35"/>
    </row>
    <row r="11" spans="1:19" ht="15.75">
      <c r="A11" s="29" t="s">
        <v>90</v>
      </c>
      <c r="B11" s="17"/>
      <c r="C11" s="17"/>
      <c r="D11" s="18">
        <v>37</v>
      </c>
      <c r="E11" s="18">
        <v>516</v>
      </c>
      <c r="G11" s="18">
        <v>39</v>
      </c>
      <c r="H11" s="18">
        <v>564</v>
      </c>
      <c r="J11" s="18">
        <v>49</v>
      </c>
      <c r="K11" s="18">
        <v>713</v>
      </c>
      <c r="M11" s="18">
        <v>43</v>
      </c>
      <c r="N11" s="18">
        <v>606</v>
      </c>
      <c r="P11" s="35"/>
      <c r="Q11" s="17"/>
      <c r="S11" s="35"/>
    </row>
    <row r="12" spans="1:19" ht="15.75">
      <c r="A12" s="29" t="s">
        <v>103</v>
      </c>
      <c r="B12" s="17"/>
      <c r="C12" s="17"/>
      <c r="D12" s="18">
        <v>52</v>
      </c>
      <c r="E12" s="18">
        <v>746</v>
      </c>
      <c r="G12" s="18">
        <v>44</v>
      </c>
      <c r="H12" s="18">
        <v>642</v>
      </c>
      <c r="J12" s="18">
        <v>40</v>
      </c>
      <c r="K12" s="18">
        <v>579</v>
      </c>
      <c r="M12" s="18">
        <v>47</v>
      </c>
      <c r="N12" s="18">
        <v>669</v>
      </c>
      <c r="P12" s="35"/>
      <c r="Q12" s="17"/>
      <c r="S12" s="35"/>
    </row>
    <row r="13" spans="1:17" ht="13.5" customHeight="1">
      <c r="A13" s="17"/>
      <c r="B13" s="17"/>
      <c r="C13" s="17"/>
      <c r="Q13" s="17"/>
    </row>
    <row r="14" spans="1:19" ht="15.75">
      <c r="A14" s="29" t="s">
        <v>9</v>
      </c>
      <c r="B14" s="17"/>
      <c r="C14" s="17"/>
      <c r="D14" s="18">
        <v>98</v>
      </c>
      <c r="E14" s="18">
        <v>1415</v>
      </c>
      <c r="G14" s="18">
        <v>89</v>
      </c>
      <c r="H14" s="18">
        <v>1224</v>
      </c>
      <c r="J14" s="18">
        <v>79</v>
      </c>
      <c r="K14" s="18">
        <v>1127</v>
      </c>
      <c r="M14" s="18">
        <v>78</v>
      </c>
      <c r="N14" s="18">
        <v>1093</v>
      </c>
      <c r="P14" s="35"/>
      <c r="Q14" s="17"/>
      <c r="S14" s="35"/>
    </row>
    <row r="15" spans="1:19" ht="15.75">
      <c r="A15" s="29" t="s">
        <v>73</v>
      </c>
      <c r="B15" s="17"/>
      <c r="C15" s="17"/>
      <c r="D15" s="18">
        <v>14</v>
      </c>
      <c r="E15" s="18">
        <v>204</v>
      </c>
      <c r="G15" s="18">
        <v>16</v>
      </c>
      <c r="H15" s="18">
        <v>217</v>
      </c>
      <c r="J15" s="18">
        <v>16</v>
      </c>
      <c r="K15" s="18">
        <v>221</v>
      </c>
      <c r="M15" s="18">
        <v>18</v>
      </c>
      <c r="N15" s="18">
        <v>265</v>
      </c>
      <c r="P15" s="35"/>
      <c r="Q15" s="17"/>
      <c r="S15" s="35"/>
    </row>
    <row r="16" spans="1:19" ht="15.75">
      <c r="A16" s="29" t="s">
        <v>92</v>
      </c>
      <c r="B16" s="17"/>
      <c r="C16" s="17"/>
      <c r="D16" s="18">
        <v>31</v>
      </c>
      <c r="E16" s="18">
        <v>468</v>
      </c>
      <c r="G16" s="18">
        <v>25</v>
      </c>
      <c r="H16" s="18">
        <v>361</v>
      </c>
      <c r="J16" s="18">
        <v>25</v>
      </c>
      <c r="K16" s="18">
        <v>359</v>
      </c>
      <c r="M16" s="18">
        <v>22</v>
      </c>
      <c r="N16" s="18">
        <v>325</v>
      </c>
      <c r="P16" s="35"/>
      <c r="Q16" s="17"/>
      <c r="S16" s="35"/>
    </row>
    <row r="17" spans="1:19" ht="15.75">
      <c r="A17" s="29" t="s">
        <v>10</v>
      </c>
      <c r="B17" s="17"/>
      <c r="C17" s="17"/>
      <c r="D17" s="18">
        <v>117</v>
      </c>
      <c r="E17" s="18">
        <v>1687</v>
      </c>
      <c r="G17" s="18">
        <v>141</v>
      </c>
      <c r="H17" s="18">
        <v>2034</v>
      </c>
      <c r="J17" s="18">
        <v>165</v>
      </c>
      <c r="K17" s="18">
        <v>2391</v>
      </c>
      <c r="M17" s="18">
        <v>176</v>
      </c>
      <c r="N17" s="18">
        <v>2508</v>
      </c>
      <c r="P17" s="35"/>
      <c r="Q17" s="17"/>
      <c r="S17" s="35"/>
    </row>
    <row r="18" spans="1:19" ht="15.75">
      <c r="A18" s="29" t="s">
        <v>58</v>
      </c>
      <c r="B18" s="17"/>
      <c r="C18" s="17"/>
      <c r="D18" s="18">
        <v>23</v>
      </c>
      <c r="E18" s="18">
        <v>352</v>
      </c>
      <c r="G18" s="18">
        <v>29</v>
      </c>
      <c r="H18" s="18">
        <v>451</v>
      </c>
      <c r="J18" s="18">
        <v>23</v>
      </c>
      <c r="K18" s="18">
        <v>331</v>
      </c>
      <c r="M18" s="18">
        <v>20</v>
      </c>
      <c r="N18" s="18">
        <v>287</v>
      </c>
      <c r="P18" s="35"/>
      <c r="Q18" s="17"/>
      <c r="S18" s="35"/>
    </row>
    <row r="19" spans="1:19" ht="15.75">
      <c r="A19" s="29" t="s">
        <v>11</v>
      </c>
      <c r="B19" s="17"/>
      <c r="C19" s="17"/>
      <c r="D19" s="18">
        <v>5</v>
      </c>
      <c r="E19" s="18">
        <v>76</v>
      </c>
      <c r="G19" s="18">
        <v>6</v>
      </c>
      <c r="H19" s="18">
        <v>86</v>
      </c>
      <c r="J19" s="18">
        <v>10</v>
      </c>
      <c r="K19" s="18">
        <v>148</v>
      </c>
      <c r="M19" s="18">
        <v>12</v>
      </c>
      <c r="N19" s="18">
        <v>190</v>
      </c>
      <c r="P19" s="35"/>
      <c r="Q19" s="17"/>
      <c r="S19" s="35"/>
    </row>
    <row r="20" spans="1:19" ht="15.75">
      <c r="A20" s="17" t="s">
        <v>65</v>
      </c>
      <c r="B20" s="17"/>
      <c r="C20" s="17"/>
      <c r="D20" s="18">
        <v>16</v>
      </c>
      <c r="E20" s="18">
        <v>248</v>
      </c>
      <c r="G20" s="18">
        <v>23</v>
      </c>
      <c r="H20" s="18">
        <v>357</v>
      </c>
      <c r="J20" s="18">
        <v>22</v>
      </c>
      <c r="K20" s="18">
        <v>351</v>
      </c>
      <c r="M20" s="18">
        <v>28</v>
      </c>
      <c r="N20" s="18">
        <v>426</v>
      </c>
      <c r="P20" s="35"/>
      <c r="Q20" s="17"/>
      <c r="S20" s="35"/>
    </row>
    <row r="21" spans="1:19" ht="15.75">
      <c r="A21" s="17" t="s">
        <v>174</v>
      </c>
      <c r="B21" s="17"/>
      <c r="C21" s="17"/>
      <c r="D21" s="18">
        <v>2</v>
      </c>
      <c r="E21" s="18">
        <v>31</v>
      </c>
      <c r="G21" s="18">
        <v>5</v>
      </c>
      <c r="H21" s="18">
        <v>66</v>
      </c>
      <c r="J21" s="18">
        <v>4</v>
      </c>
      <c r="K21" s="18">
        <v>61</v>
      </c>
      <c r="M21" s="18">
        <v>2</v>
      </c>
      <c r="N21" s="18">
        <v>35</v>
      </c>
      <c r="P21" s="35"/>
      <c r="Q21" s="17"/>
      <c r="S21" s="35"/>
    </row>
    <row r="22" spans="1:19" ht="15.75">
      <c r="A22" s="17" t="s">
        <v>89</v>
      </c>
      <c r="B22" s="17"/>
      <c r="C22" s="17"/>
      <c r="D22" s="18">
        <v>2</v>
      </c>
      <c r="E22" s="18">
        <v>33</v>
      </c>
      <c r="G22" s="18">
        <v>2</v>
      </c>
      <c r="H22" s="18">
        <v>26</v>
      </c>
      <c r="J22" s="18">
        <v>0</v>
      </c>
      <c r="K22" s="18">
        <v>0</v>
      </c>
      <c r="M22" s="18">
        <v>0</v>
      </c>
      <c r="N22" s="18">
        <v>0</v>
      </c>
      <c r="P22" s="35"/>
      <c r="Q22" s="17"/>
      <c r="S22" s="35"/>
    </row>
    <row r="23" spans="16:19" ht="15.75">
      <c r="P23" s="35"/>
      <c r="Q23" s="17"/>
      <c r="S23" s="35"/>
    </row>
    <row r="24" spans="1:19" ht="15.75">
      <c r="A24" s="29" t="s">
        <v>13</v>
      </c>
      <c r="B24" s="17"/>
      <c r="C24" s="17"/>
      <c r="D24" s="18">
        <v>39</v>
      </c>
      <c r="E24" s="18">
        <v>557</v>
      </c>
      <c r="G24" s="18">
        <v>41</v>
      </c>
      <c r="H24" s="18">
        <v>574</v>
      </c>
      <c r="J24" s="18">
        <v>42</v>
      </c>
      <c r="K24" s="18">
        <v>582</v>
      </c>
      <c r="M24" s="18">
        <v>42</v>
      </c>
      <c r="N24" s="18">
        <v>592</v>
      </c>
      <c r="P24" s="35"/>
      <c r="Q24" s="17"/>
      <c r="S24" s="35"/>
    </row>
    <row r="25" spans="1:19" ht="15.75">
      <c r="A25" s="29" t="s">
        <v>14</v>
      </c>
      <c r="B25" s="17"/>
      <c r="C25" s="17"/>
      <c r="D25" s="18">
        <v>16</v>
      </c>
      <c r="E25" s="18">
        <v>232</v>
      </c>
      <c r="G25" s="18">
        <v>14</v>
      </c>
      <c r="H25" s="18">
        <v>187</v>
      </c>
      <c r="J25" s="18">
        <v>10</v>
      </c>
      <c r="K25" s="18">
        <v>149</v>
      </c>
      <c r="M25" s="18">
        <v>14</v>
      </c>
      <c r="N25" s="18">
        <v>181</v>
      </c>
      <c r="P25" s="35"/>
      <c r="Q25" s="17"/>
      <c r="S25" s="35"/>
    </row>
    <row r="26" spans="1:19" ht="15.75">
      <c r="A26" s="29" t="s">
        <v>10</v>
      </c>
      <c r="B26" s="17"/>
      <c r="C26" s="17"/>
      <c r="D26" s="18">
        <v>26</v>
      </c>
      <c r="E26" s="18">
        <v>375</v>
      </c>
      <c r="G26" s="18">
        <v>26</v>
      </c>
      <c r="H26" s="18">
        <v>373</v>
      </c>
      <c r="J26" s="18">
        <v>30</v>
      </c>
      <c r="K26" s="18">
        <v>443</v>
      </c>
      <c r="M26" s="18">
        <v>26</v>
      </c>
      <c r="N26" s="18">
        <v>376</v>
      </c>
      <c r="P26" s="35"/>
      <c r="Q26" s="17"/>
      <c r="S26" s="35"/>
    </row>
    <row r="27" spans="1:19" ht="15.75">
      <c r="A27" s="29" t="s">
        <v>11</v>
      </c>
      <c r="B27" s="17"/>
      <c r="C27" s="17"/>
      <c r="D27" s="18">
        <v>3</v>
      </c>
      <c r="E27" s="18">
        <v>44</v>
      </c>
      <c r="G27" s="18">
        <v>2</v>
      </c>
      <c r="H27" s="18">
        <v>30</v>
      </c>
      <c r="J27" s="18">
        <v>0</v>
      </c>
      <c r="K27" s="18">
        <v>0</v>
      </c>
      <c r="M27" s="18">
        <v>1</v>
      </c>
      <c r="N27" s="18">
        <v>14</v>
      </c>
      <c r="P27" s="35"/>
      <c r="Q27" s="17"/>
      <c r="S27" s="35"/>
    </row>
    <row r="28" spans="1:17" ht="15.75">
      <c r="A28" s="17" t="s">
        <v>66</v>
      </c>
      <c r="B28" s="17"/>
      <c r="C28" s="17"/>
      <c r="D28" s="18">
        <v>7</v>
      </c>
      <c r="E28" s="18">
        <v>104</v>
      </c>
      <c r="G28" s="18">
        <v>6</v>
      </c>
      <c r="H28" s="18">
        <v>97</v>
      </c>
      <c r="J28" s="18">
        <v>9</v>
      </c>
      <c r="K28" s="18">
        <v>134</v>
      </c>
      <c r="M28" s="18">
        <v>9</v>
      </c>
      <c r="N28" s="18">
        <v>126</v>
      </c>
      <c r="Q28" s="17"/>
    </row>
    <row r="29" spans="1:19" ht="13.5" customHeight="1">
      <c r="A29" s="29"/>
      <c r="B29" s="17"/>
      <c r="C29" s="17"/>
      <c r="P29" s="35"/>
      <c r="Q29" s="17"/>
      <c r="S29" s="35"/>
    </row>
    <row r="30" spans="1:19" ht="15.75">
      <c r="A30" s="17" t="s">
        <v>15</v>
      </c>
      <c r="B30" s="17"/>
      <c r="C30" s="17"/>
      <c r="D30" s="18">
        <v>1</v>
      </c>
      <c r="E30" s="18">
        <v>15</v>
      </c>
      <c r="G30" s="18">
        <v>0</v>
      </c>
      <c r="H30" s="18">
        <v>0</v>
      </c>
      <c r="J30" s="18">
        <v>1</v>
      </c>
      <c r="K30" s="18">
        <v>15</v>
      </c>
      <c r="M30" s="18">
        <v>0</v>
      </c>
      <c r="N30" s="18">
        <v>0</v>
      </c>
      <c r="P30" s="35"/>
      <c r="Q30" s="17"/>
      <c r="S30" s="35"/>
    </row>
    <row r="31" spans="1:19" ht="15.75">
      <c r="A31" s="29" t="s">
        <v>16</v>
      </c>
      <c r="B31" s="17"/>
      <c r="C31" s="17"/>
      <c r="D31" s="18">
        <v>94</v>
      </c>
      <c r="E31" s="18">
        <v>1357</v>
      </c>
      <c r="G31" s="18">
        <v>99</v>
      </c>
      <c r="H31" s="18">
        <v>1460</v>
      </c>
      <c r="J31" s="18">
        <v>106</v>
      </c>
      <c r="K31" s="18">
        <v>1501</v>
      </c>
      <c r="M31" s="18">
        <v>108</v>
      </c>
      <c r="N31" s="18">
        <v>1573</v>
      </c>
      <c r="P31" s="35"/>
      <c r="Q31" s="17"/>
      <c r="S31" s="35"/>
    </row>
    <row r="32" spans="1:19" ht="15.75">
      <c r="A32" s="29" t="s">
        <v>17</v>
      </c>
      <c r="B32" s="17"/>
      <c r="C32" s="17"/>
      <c r="D32" s="18">
        <v>79</v>
      </c>
      <c r="E32" s="18">
        <v>1144</v>
      </c>
      <c r="G32" s="18">
        <v>78</v>
      </c>
      <c r="H32" s="18">
        <v>1126</v>
      </c>
      <c r="J32" s="18">
        <v>79</v>
      </c>
      <c r="K32" s="18">
        <v>1136</v>
      </c>
      <c r="M32" s="18">
        <v>72</v>
      </c>
      <c r="N32" s="18">
        <v>1047</v>
      </c>
      <c r="P32" s="35"/>
      <c r="Q32" s="17"/>
      <c r="S32" s="35"/>
    </row>
    <row r="33" spans="1:19" ht="15.75">
      <c r="A33" s="17" t="s">
        <v>18</v>
      </c>
      <c r="B33" s="17"/>
      <c r="C33" s="17"/>
      <c r="D33" s="18">
        <v>107</v>
      </c>
      <c r="E33" s="18">
        <v>1569</v>
      </c>
      <c r="G33" s="18">
        <v>98</v>
      </c>
      <c r="H33" s="18">
        <v>1412</v>
      </c>
      <c r="J33" s="18">
        <v>112</v>
      </c>
      <c r="K33" s="18">
        <v>1590</v>
      </c>
      <c r="M33" s="18">
        <v>133</v>
      </c>
      <c r="N33" s="18">
        <v>1907</v>
      </c>
      <c r="O33" s="28"/>
      <c r="P33" s="28"/>
      <c r="Q33" s="17"/>
      <c r="R33" s="28"/>
      <c r="S33" s="28"/>
    </row>
    <row r="34" spans="1:19" ht="15.75">
      <c r="A34" s="29"/>
      <c r="B34" s="17"/>
      <c r="C34" s="17"/>
      <c r="P34" s="35"/>
      <c r="Q34" s="17"/>
      <c r="S34" s="35"/>
    </row>
    <row r="35" spans="1:19" ht="15.75">
      <c r="A35" s="29" t="s">
        <v>29</v>
      </c>
      <c r="B35" s="17"/>
      <c r="C35" s="17"/>
      <c r="D35" s="18">
        <v>109</v>
      </c>
      <c r="E35" s="18">
        <v>1579</v>
      </c>
      <c r="G35" s="18">
        <v>99</v>
      </c>
      <c r="H35" s="18">
        <v>1429</v>
      </c>
      <c r="J35" s="18">
        <v>108</v>
      </c>
      <c r="K35" s="18">
        <v>1568</v>
      </c>
      <c r="M35" s="18">
        <v>101</v>
      </c>
      <c r="N35" s="18">
        <v>1459</v>
      </c>
      <c r="P35" s="35"/>
      <c r="Q35" s="17"/>
      <c r="S35" s="35"/>
    </row>
    <row r="36" spans="1:19" ht="15.75">
      <c r="A36" s="29" t="s">
        <v>90</v>
      </c>
      <c r="B36" s="17"/>
      <c r="C36" s="17"/>
      <c r="D36" s="18">
        <v>19</v>
      </c>
      <c r="E36" s="18">
        <v>275</v>
      </c>
      <c r="G36" s="18">
        <v>18</v>
      </c>
      <c r="H36" s="18">
        <v>258</v>
      </c>
      <c r="J36" s="18">
        <v>17</v>
      </c>
      <c r="K36" s="18">
        <v>243</v>
      </c>
      <c r="M36" s="18">
        <v>26</v>
      </c>
      <c r="N36" s="18">
        <v>388</v>
      </c>
      <c r="P36" s="35"/>
      <c r="Q36" s="17"/>
      <c r="S36" s="35"/>
    </row>
    <row r="37" spans="1:19" ht="15.75">
      <c r="A37" s="29" t="s">
        <v>141</v>
      </c>
      <c r="B37" s="17"/>
      <c r="C37" s="17"/>
      <c r="D37" s="18">
        <v>2</v>
      </c>
      <c r="E37" s="18">
        <v>31</v>
      </c>
      <c r="G37" s="18">
        <v>3</v>
      </c>
      <c r="H37" s="18">
        <v>42</v>
      </c>
      <c r="J37" s="18">
        <v>4</v>
      </c>
      <c r="K37" s="18">
        <v>59</v>
      </c>
      <c r="M37" s="18">
        <v>3</v>
      </c>
      <c r="N37" s="18">
        <v>36</v>
      </c>
      <c r="P37" s="35"/>
      <c r="Q37" s="17"/>
      <c r="S37" s="35"/>
    </row>
    <row r="38" spans="1:19" ht="15.75">
      <c r="A38" s="29" t="s">
        <v>105</v>
      </c>
      <c r="B38" s="17"/>
      <c r="C38" s="17"/>
      <c r="D38" s="18">
        <v>3</v>
      </c>
      <c r="E38" s="18">
        <v>31</v>
      </c>
      <c r="G38" s="18">
        <v>1</v>
      </c>
      <c r="H38" s="18">
        <v>17</v>
      </c>
      <c r="J38" s="18">
        <v>1</v>
      </c>
      <c r="K38" s="18">
        <v>14</v>
      </c>
      <c r="M38" s="18">
        <v>4</v>
      </c>
      <c r="N38" s="18">
        <v>62</v>
      </c>
      <c r="P38" s="35"/>
      <c r="Q38" s="17"/>
      <c r="S38" s="35"/>
    </row>
    <row r="39" spans="1:19" ht="15.75">
      <c r="A39" s="17" t="s">
        <v>88</v>
      </c>
      <c r="B39" s="17"/>
      <c r="C39" s="17"/>
      <c r="D39" s="18">
        <v>22</v>
      </c>
      <c r="E39" s="18">
        <v>327</v>
      </c>
      <c r="G39" s="18">
        <v>25</v>
      </c>
      <c r="H39" s="18">
        <v>341</v>
      </c>
      <c r="J39" s="18">
        <v>35</v>
      </c>
      <c r="K39" s="18">
        <v>512</v>
      </c>
      <c r="M39" s="18">
        <v>34</v>
      </c>
      <c r="N39" s="18">
        <v>494</v>
      </c>
      <c r="P39" s="35"/>
      <c r="Q39" s="17"/>
      <c r="S39" s="35"/>
    </row>
    <row r="40" spans="1:19" ht="15.75">
      <c r="A40" s="17" t="s">
        <v>30</v>
      </c>
      <c r="B40" s="17"/>
      <c r="C40" s="17"/>
      <c r="D40" s="18">
        <v>8</v>
      </c>
      <c r="E40" s="18">
        <v>112</v>
      </c>
      <c r="G40" s="18">
        <v>7</v>
      </c>
      <c r="H40" s="18">
        <v>98</v>
      </c>
      <c r="J40" s="18">
        <v>7</v>
      </c>
      <c r="K40" s="18">
        <v>102</v>
      </c>
      <c r="M40" s="18">
        <v>12</v>
      </c>
      <c r="N40" s="18">
        <v>185</v>
      </c>
      <c r="P40" s="35"/>
      <c r="Q40" s="17"/>
      <c r="S40" s="35"/>
    </row>
    <row r="41" spans="1:19" ht="15.75">
      <c r="A41" s="17"/>
      <c r="B41" s="17"/>
      <c r="C41" s="17"/>
      <c r="P41" s="35"/>
      <c r="Q41" s="17"/>
      <c r="S41" s="35"/>
    </row>
    <row r="42" spans="1:19" ht="15.75">
      <c r="A42" s="17" t="s">
        <v>171</v>
      </c>
      <c r="B42" s="17"/>
      <c r="C42" s="17"/>
      <c r="D42" s="18">
        <v>1</v>
      </c>
      <c r="E42" s="18">
        <v>12</v>
      </c>
      <c r="G42" s="18">
        <v>0</v>
      </c>
      <c r="H42" s="18">
        <v>0</v>
      </c>
      <c r="J42" s="18">
        <v>0</v>
      </c>
      <c r="K42" s="18">
        <v>0</v>
      </c>
      <c r="M42" s="18">
        <v>0</v>
      </c>
      <c r="N42" s="18">
        <v>0</v>
      </c>
      <c r="P42" s="35"/>
      <c r="Q42" s="17"/>
      <c r="S42" s="35"/>
    </row>
    <row r="43" spans="1:19" ht="15.75">
      <c r="A43" s="17" t="s">
        <v>175</v>
      </c>
      <c r="B43" s="17"/>
      <c r="C43" s="17"/>
      <c r="D43" s="18">
        <v>19</v>
      </c>
      <c r="E43" s="18">
        <v>274</v>
      </c>
      <c r="G43" s="18">
        <v>22</v>
      </c>
      <c r="H43" s="18">
        <v>308</v>
      </c>
      <c r="J43" s="18">
        <v>26</v>
      </c>
      <c r="K43" s="18">
        <v>368</v>
      </c>
      <c r="M43" s="18">
        <v>21</v>
      </c>
      <c r="N43" s="18">
        <v>302</v>
      </c>
      <c r="P43" s="35"/>
      <c r="Q43" s="17"/>
      <c r="S43" s="35"/>
    </row>
    <row r="44" spans="1:19" ht="15.75">
      <c r="A44" s="17" t="s">
        <v>185</v>
      </c>
      <c r="B44" s="17"/>
      <c r="C44" s="17"/>
      <c r="D44" s="18">
        <v>12</v>
      </c>
      <c r="E44" s="18">
        <v>168</v>
      </c>
      <c r="G44" s="18">
        <v>21</v>
      </c>
      <c r="H44" s="18">
        <v>285</v>
      </c>
      <c r="J44" s="18">
        <v>27</v>
      </c>
      <c r="K44" s="18">
        <v>374</v>
      </c>
      <c r="M44" s="18">
        <v>41</v>
      </c>
      <c r="N44" s="18">
        <v>541</v>
      </c>
      <c r="P44" s="35"/>
      <c r="Q44" s="17"/>
      <c r="S44" s="35"/>
    </row>
    <row r="45" spans="1:19" ht="15.75">
      <c r="A45" s="17" t="s">
        <v>52</v>
      </c>
      <c r="B45" s="17"/>
      <c r="C45" s="17"/>
      <c r="D45" s="18">
        <v>2</v>
      </c>
      <c r="E45" s="18">
        <v>21</v>
      </c>
      <c r="G45" s="18">
        <v>2</v>
      </c>
      <c r="H45" s="18">
        <v>26</v>
      </c>
      <c r="J45" s="18">
        <v>3</v>
      </c>
      <c r="K45" s="18">
        <v>45</v>
      </c>
      <c r="M45" s="18">
        <v>2</v>
      </c>
      <c r="N45" s="18">
        <v>32</v>
      </c>
      <c r="P45" s="35"/>
      <c r="Q45" s="17"/>
      <c r="S45" s="35"/>
    </row>
    <row r="46" spans="1:19" ht="15.75">
      <c r="A46" s="17" t="s">
        <v>186</v>
      </c>
      <c r="B46" s="17"/>
      <c r="C46" s="17"/>
      <c r="D46" s="28" t="s">
        <v>180</v>
      </c>
      <c r="E46" s="28" t="s">
        <v>180</v>
      </c>
      <c r="G46" s="18">
        <v>1</v>
      </c>
      <c r="H46" s="18">
        <v>12</v>
      </c>
      <c r="J46" s="18">
        <v>4</v>
      </c>
      <c r="K46" s="18">
        <v>63</v>
      </c>
      <c r="M46" s="18">
        <v>6</v>
      </c>
      <c r="N46" s="18">
        <v>91</v>
      </c>
      <c r="P46" s="35"/>
      <c r="Q46" s="17"/>
      <c r="S46" s="35"/>
    </row>
    <row r="47" spans="1:19" ht="15.75">
      <c r="A47" s="17" t="s">
        <v>183</v>
      </c>
      <c r="B47" s="17"/>
      <c r="C47" s="17"/>
      <c r="D47" s="18">
        <v>2</v>
      </c>
      <c r="E47" s="18">
        <v>30</v>
      </c>
      <c r="G47" s="18">
        <v>3</v>
      </c>
      <c r="H47" s="18">
        <v>42</v>
      </c>
      <c r="J47" s="18">
        <v>2</v>
      </c>
      <c r="K47" s="18">
        <v>33</v>
      </c>
      <c r="M47" s="18">
        <v>3</v>
      </c>
      <c r="N47" s="18">
        <v>43</v>
      </c>
      <c r="P47" s="35"/>
      <c r="Q47" s="17"/>
      <c r="S47" s="35"/>
    </row>
    <row r="48" spans="1:19" ht="13.5" customHeight="1">
      <c r="A48" s="17" t="s">
        <v>179</v>
      </c>
      <c r="B48" s="17"/>
      <c r="C48" s="17"/>
      <c r="D48" s="18">
        <v>3</v>
      </c>
      <c r="E48" s="18">
        <v>42</v>
      </c>
      <c r="G48" s="18">
        <v>2</v>
      </c>
      <c r="H48" s="18">
        <v>30</v>
      </c>
      <c r="J48" s="18">
        <v>5</v>
      </c>
      <c r="K48" s="18">
        <v>72</v>
      </c>
      <c r="M48" s="18">
        <v>4</v>
      </c>
      <c r="N48" s="18">
        <v>60</v>
      </c>
      <c r="P48" s="35"/>
      <c r="Q48" s="17"/>
      <c r="S48" s="35"/>
    </row>
    <row r="49" spans="1:19" ht="15.75">
      <c r="A49" s="29"/>
      <c r="B49" s="17"/>
      <c r="C49" s="17"/>
      <c r="P49" s="35"/>
      <c r="Q49" s="17"/>
      <c r="S49" s="35"/>
    </row>
    <row r="50" spans="1:19" ht="15.75">
      <c r="A50" s="17" t="s">
        <v>19</v>
      </c>
      <c r="B50" s="17"/>
      <c r="C50" s="17"/>
      <c r="D50" s="18">
        <v>61</v>
      </c>
      <c r="E50" s="18">
        <v>843</v>
      </c>
      <c r="G50" s="18">
        <v>55</v>
      </c>
      <c r="H50" s="18">
        <v>777</v>
      </c>
      <c r="J50" s="18">
        <v>43</v>
      </c>
      <c r="K50" s="18">
        <v>583</v>
      </c>
      <c r="M50" s="18">
        <v>59</v>
      </c>
      <c r="N50" s="18">
        <v>812</v>
      </c>
      <c r="P50" s="35"/>
      <c r="Q50" s="17"/>
      <c r="S50" s="35"/>
    </row>
    <row r="51" spans="1:19" ht="15.75">
      <c r="A51" s="17" t="s">
        <v>93</v>
      </c>
      <c r="B51" s="17"/>
      <c r="C51" s="17"/>
      <c r="D51" s="18">
        <v>55</v>
      </c>
      <c r="E51" s="18">
        <v>798</v>
      </c>
      <c r="G51" s="18">
        <v>51</v>
      </c>
      <c r="H51" s="18">
        <v>710</v>
      </c>
      <c r="J51" s="18">
        <v>52</v>
      </c>
      <c r="K51" s="18">
        <v>740</v>
      </c>
      <c r="M51" s="18">
        <v>58</v>
      </c>
      <c r="N51" s="18">
        <v>835</v>
      </c>
      <c r="P51" s="35"/>
      <c r="Q51" s="17"/>
      <c r="S51" s="35"/>
    </row>
    <row r="52" spans="1:19" ht="15.75">
      <c r="A52" s="29" t="s">
        <v>67</v>
      </c>
      <c r="B52" s="17"/>
      <c r="C52" s="17"/>
      <c r="D52" s="18">
        <v>87</v>
      </c>
      <c r="E52" s="18">
        <v>1242</v>
      </c>
      <c r="G52" s="18">
        <v>94</v>
      </c>
      <c r="H52" s="18">
        <v>1393</v>
      </c>
      <c r="J52" s="18">
        <v>114</v>
      </c>
      <c r="K52" s="18">
        <v>1690</v>
      </c>
      <c r="M52" s="18">
        <v>113</v>
      </c>
      <c r="N52" s="18">
        <v>1672</v>
      </c>
      <c r="P52" s="35"/>
      <c r="Q52" s="17"/>
      <c r="S52" s="35"/>
    </row>
    <row r="53" spans="1:19" ht="15.75">
      <c r="A53" s="29"/>
      <c r="B53" s="17"/>
      <c r="C53" s="17"/>
      <c r="P53" s="35"/>
      <c r="Q53" s="17"/>
      <c r="S53" s="35"/>
    </row>
    <row r="54" spans="1:19" ht="15.75">
      <c r="A54" s="29" t="s">
        <v>20</v>
      </c>
      <c r="B54" s="17"/>
      <c r="C54" s="17"/>
      <c r="D54" s="18">
        <v>7</v>
      </c>
      <c r="E54" s="18">
        <v>88</v>
      </c>
      <c r="G54" s="18">
        <v>5</v>
      </c>
      <c r="H54" s="18">
        <v>81</v>
      </c>
      <c r="J54" s="18">
        <v>4</v>
      </c>
      <c r="K54" s="18">
        <v>60</v>
      </c>
      <c r="M54" s="18">
        <v>3</v>
      </c>
      <c r="N54" s="18">
        <v>50</v>
      </c>
      <c r="P54" s="35"/>
      <c r="Q54" s="17"/>
      <c r="S54" s="35"/>
    </row>
    <row r="55" spans="1:19" ht="15.75">
      <c r="A55" s="29" t="s">
        <v>68</v>
      </c>
      <c r="B55" s="17"/>
      <c r="C55" s="17"/>
      <c r="D55" s="18">
        <v>7</v>
      </c>
      <c r="E55" s="18">
        <v>105</v>
      </c>
      <c r="G55" s="18">
        <v>6</v>
      </c>
      <c r="H55" s="18">
        <v>73</v>
      </c>
      <c r="J55" s="18">
        <v>6</v>
      </c>
      <c r="K55" s="18">
        <v>90</v>
      </c>
      <c r="M55" s="18">
        <v>8</v>
      </c>
      <c r="N55" s="18">
        <v>120</v>
      </c>
      <c r="P55" s="35"/>
      <c r="Q55" s="17"/>
      <c r="S55" s="35"/>
    </row>
    <row r="56" spans="1:19" ht="15.75">
      <c r="A56" s="17" t="s">
        <v>21</v>
      </c>
      <c r="B56" s="17"/>
      <c r="C56" s="17"/>
      <c r="D56" s="18">
        <v>15</v>
      </c>
      <c r="E56" s="18">
        <v>198</v>
      </c>
      <c r="G56" s="18">
        <v>20</v>
      </c>
      <c r="H56" s="18">
        <v>249</v>
      </c>
      <c r="J56" s="18">
        <v>14</v>
      </c>
      <c r="K56" s="18">
        <v>163</v>
      </c>
      <c r="M56" s="18">
        <v>20</v>
      </c>
      <c r="N56" s="18">
        <v>278</v>
      </c>
      <c r="P56" s="35"/>
      <c r="Q56" s="17"/>
      <c r="S56" s="35"/>
    </row>
    <row r="57" spans="1:14" ht="15.75">
      <c r="A57" s="17" t="s">
        <v>69</v>
      </c>
      <c r="B57" s="17"/>
      <c r="C57" s="17"/>
      <c r="D57" s="18">
        <v>23</v>
      </c>
      <c r="E57" s="18">
        <v>318</v>
      </c>
      <c r="G57" s="18">
        <v>22</v>
      </c>
      <c r="H57" s="18">
        <v>304</v>
      </c>
      <c r="J57" s="18">
        <v>23</v>
      </c>
      <c r="K57" s="18">
        <v>290</v>
      </c>
      <c r="M57" s="18">
        <v>15</v>
      </c>
      <c r="N57" s="18">
        <v>207</v>
      </c>
    </row>
    <row r="58" spans="16:19" ht="15.75">
      <c r="P58" s="35"/>
      <c r="Q58" s="17"/>
      <c r="S58" s="35"/>
    </row>
    <row r="59" spans="1:19" ht="15.75">
      <c r="A59" s="29" t="s">
        <v>25</v>
      </c>
      <c r="B59" s="17"/>
      <c r="C59" s="17"/>
      <c r="D59" s="18">
        <v>20</v>
      </c>
      <c r="E59" s="18">
        <v>306</v>
      </c>
      <c r="G59" s="18">
        <v>21</v>
      </c>
      <c r="H59" s="18">
        <v>314</v>
      </c>
      <c r="J59" s="18">
        <v>22</v>
      </c>
      <c r="K59" s="18">
        <v>325</v>
      </c>
      <c r="M59" s="18">
        <v>20</v>
      </c>
      <c r="N59" s="18">
        <v>299</v>
      </c>
      <c r="P59" s="35"/>
      <c r="Q59" s="17"/>
      <c r="S59" s="35"/>
    </row>
    <row r="60" spans="1:19" ht="15.75">
      <c r="A60" s="29" t="s">
        <v>22</v>
      </c>
      <c r="B60" s="17"/>
      <c r="C60" s="17"/>
      <c r="D60" s="18">
        <v>1</v>
      </c>
      <c r="E60" s="18">
        <v>15</v>
      </c>
      <c r="G60" s="18">
        <v>2</v>
      </c>
      <c r="H60" s="18">
        <v>25</v>
      </c>
      <c r="J60" s="18">
        <v>3</v>
      </c>
      <c r="K60" s="18">
        <v>42</v>
      </c>
      <c r="M60" s="18">
        <v>2</v>
      </c>
      <c r="N60" s="18">
        <v>30</v>
      </c>
      <c r="P60" s="35"/>
      <c r="Q60" s="17"/>
      <c r="S60" s="35"/>
    </row>
    <row r="61" spans="1:19" ht="15.75">
      <c r="A61" s="29" t="s">
        <v>74</v>
      </c>
      <c r="B61" s="17"/>
      <c r="C61" s="17"/>
      <c r="D61" s="18">
        <v>13</v>
      </c>
      <c r="E61" s="18">
        <v>189</v>
      </c>
      <c r="G61" s="18">
        <v>19</v>
      </c>
      <c r="H61" s="18">
        <v>280</v>
      </c>
      <c r="J61" s="18">
        <v>23</v>
      </c>
      <c r="K61" s="18">
        <v>334</v>
      </c>
      <c r="M61" s="18">
        <v>30</v>
      </c>
      <c r="N61" s="18">
        <v>417</v>
      </c>
      <c r="P61" s="35"/>
      <c r="Q61" s="17"/>
      <c r="S61" s="35"/>
    </row>
    <row r="62" spans="1:19" ht="15.75">
      <c r="A62" s="29" t="s">
        <v>195</v>
      </c>
      <c r="B62" s="17"/>
      <c r="C62" s="17"/>
      <c r="D62" s="28" t="s">
        <v>180</v>
      </c>
      <c r="E62" s="28" t="s">
        <v>180</v>
      </c>
      <c r="G62" s="18">
        <v>1</v>
      </c>
      <c r="H62" s="18">
        <v>12</v>
      </c>
      <c r="J62" s="18">
        <v>5</v>
      </c>
      <c r="K62" s="18">
        <v>78</v>
      </c>
      <c r="M62" s="18">
        <v>11</v>
      </c>
      <c r="N62" s="18">
        <v>162</v>
      </c>
      <c r="P62" s="35"/>
      <c r="Q62" s="17"/>
      <c r="S62" s="35"/>
    </row>
    <row r="63" spans="1:19" ht="15.75">
      <c r="A63" s="29" t="s">
        <v>64</v>
      </c>
      <c r="B63" s="17"/>
      <c r="C63" s="17"/>
      <c r="D63" s="18">
        <v>10</v>
      </c>
      <c r="E63" s="18">
        <v>139</v>
      </c>
      <c r="G63" s="18">
        <v>9</v>
      </c>
      <c r="H63" s="18">
        <v>124</v>
      </c>
      <c r="J63" s="18">
        <v>9</v>
      </c>
      <c r="K63" s="18">
        <v>117</v>
      </c>
      <c r="M63" s="18">
        <v>8</v>
      </c>
      <c r="N63" s="18">
        <v>121</v>
      </c>
      <c r="P63" s="35"/>
      <c r="Q63" s="17"/>
      <c r="S63" s="35"/>
    </row>
    <row r="64" spans="1:17" ht="15.75">
      <c r="A64" s="29" t="s">
        <v>76</v>
      </c>
      <c r="B64" s="17"/>
      <c r="C64" s="17"/>
      <c r="D64" s="18">
        <v>1</v>
      </c>
      <c r="E64" s="18">
        <v>12</v>
      </c>
      <c r="G64" s="18">
        <v>1</v>
      </c>
      <c r="H64" s="18">
        <v>15</v>
      </c>
      <c r="J64" s="18">
        <v>1</v>
      </c>
      <c r="K64" s="18">
        <v>15</v>
      </c>
      <c r="M64" s="18">
        <v>0</v>
      </c>
      <c r="N64" s="18">
        <v>0</v>
      </c>
      <c r="Q64" s="17"/>
    </row>
    <row r="65" spans="1:18" ht="15.75">
      <c r="A65" s="17"/>
      <c r="B65" s="17"/>
      <c r="C65" s="17"/>
      <c r="O65" s="39"/>
      <c r="Q65" s="17"/>
      <c r="R65" s="39"/>
    </row>
    <row r="66" spans="1:18" ht="15.75">
      <c r="A66" s="37">
        <v>2</v>
      </c>
      <c r="B66" s="29"/>
      <c r="C66" s="29"/>
      <c r="O66" s="39"/>
      <c r="Q66" s="17"/>
      <c r="R66" s="39"/>
    </row>
    <row r="67" spans="2:19" ht="15.75">
      <c r="B67" s="29"/>
      <c r="C67" s="29"/>
      <c r="O67" s="44"/>
      <c r="P67" s="44"/>
      <c r="Q67" s="17"/>
      <c r="R67" s="44"/>
      <c r="S67" s="44"/>
    </row>
    <row r="68" spans="1:19" ht="15.75">
      <c r="A68" s="29" t="s">
        <v>24</v>
      </c>
      <c r="B68" s="29"/>
      <c r="C68" s="29"/>
      <c r="O68" s="39"/>
      <c r="P68" s="39"/>
      <c r="R68" s="39"/>
      <c r="S68" s="39"/>
    </row>
    <row r="69" spans="1:19" ht="15.75">
      <c r="A69" s="29"/>
      <c r="B69" s="17"/>
      <c r="C69" s="17"/>
      <c r="D69" s="38" t="s">
        <v>181</v>
      </c>
      <c r="E69" s="38"/>
      <c r="G69" s="38" t="s">
        <v>193</v>
      </c>
      <c r="H69" s="38"/>
      <c r="J69" s="70" t="s">
        <v>198</v>
      </c>
      <c r="K69" s="70"/>
      <c r="M69" s="70" t="s">
        <v>203</v>
      </c>
      <c r="N69" s="70"/>
      <c r="O69" s="46"/>
      <c r="P69" s="47"/>
      <c r="Q69" s="45"/>
      <c r="R69" s="46"/>
      <c r="S69" s="47"/>
    </row>
    <row r="70" spans="1:19" ht="15.75">
      <c r="A70" s="29" t="s">
        <v>2</v>
      </c>
      <c r="B70" s="17"/>
      <c r="C70" s="17"/>
      <c r="D70" s="59" t="s">
        <v>4</v>
      </c>
      <c r="E70" s="59" t="s">
        <v>3</v>
      </c>
      <c r="G70" s="59" t="s">
        <v>4</v>
      </c>
      <c r="H70" s="59" t="s">
        <v>3</v>
      </c>
      <c r="J70" s="59" t="s">
        <v>4</v>
      </c>
      <c r="K70" s="59" t="s">
        <v>3</v>
      </c>
      <c r="M70" s="59" t="s">
        <v>4</v>
      </c>
      <c r="N70" s="59" t="s">
        <v>3</v>
      </c>
      <c r="O70" s="46"/>
      <c r="P70" s="47"/>
      <c r="Q70" s="45"/>
      <c r="R70" s="46"/>
      <c r="S70" s="47"/>
    </row>
    <row r="71" spans="1:19" ht="15.75">
      <c r="A71" s="29" t="s">
        <v>5</v>
      </c>
      <c r="B71" s="17"/>
      <c r="C71" s="17"/>
      <c r="D71" s="59" t="s">
        <v>6</v>
      </c>
      <c r="E71" s="59" t="s">
        <v>7</v>
      </c>
      <c r="G71" s="59" t="s">
        <v>6</v>
      </c>
      <c r="H71" s="59" t="s">
        <v>7</v>
      </c>
      <c r="J71" s="59" t="s">
        <v>6</v>
      </c>
      <c r="K71" s="59" t="s">
        <v>7</v>
      </c>
      <c r="M71" s="59" t="s">
        <v>6</v>
      </c>
      <c r="N71" s="59" t="s">
        <v>7</v>
      </c>
      <c r="P71" s="35"/>
      <c r="Q71" s="17"/>
      <c r="S71" s="35"/>
    </row>
    <row r="72" spans="1:19" ht="15.75">
      <c r="A72" s="29"/>
      <c r="B72" s="17"/>
      <c r="C72" s="17"/>
      <c r="P72" s="35"/>
      <c r="Q72" s="17"/>
      <c r="S72" s="35"/>
    </row>
    <row r="73" spans="1:19" ht="15.75">
      <c r="A73" s="48" t="s">
        <v>23</v>
      </c>
      <c r="B73" s="17"/>
      <c r="C73" s="17"/>
      <c r="D73" s="18">
        <v>86</v>
      </c>
      <c r="E73" s="18">
        <v>1244</v>
      </c>
      <c r="G73" s="18">
        <v>94</v>
      </c>
      <c r="H73" s="18">
        <v>1316</v>
      </c>
      <c r="J73" s="18">
        <v>110</v>
      </c>
      <c r="K73" s="18">
        <v>1562</v>
      </c>
      <c r="M73" s="18">
        <v>138</v>
      </c>
      <c r="N73" s="18">
        <v>1978</v>
      </c>
      <c r="O73" s="28"/>
      <c r="P73" s="28"/>
      <c r="Q73" s="17"/>
      <c r="S73" s="35"/>
    </row>
    <row r="74" spans="1:19" ht="15.75">
      <c r="A74" s="29" t="s">
        <v>167</v>
      </c>
      <c r="B74" s="17"/>
      <c r="C74" s="17"/>
      <c r="D74" s="18">
        <v>8</v>
      </c>
      <c r="E74" s="18">
        <v>116</v>
      </c>
      <c r="G74" s="18">
        <v>10</v>
      </c>
      <c r="H74" s="18">
        <v>154</v>
      </c>
      <c r="J74" s="18">
        <v>11</v>
      </c>
      <c r="K74" s="18">
        <v>162</v>
      </c>
      <c r="M74" s="18">
        <v>9</v>
      </c>
      <c r="N74" s="18">
        <v>132</v>
      </c>
      <c r="P74" s="35"/>
      <c r="Q74" s="17"/>
      <c r="S74" s="35"/>
    </row>
    <row r="75" spans="1:19" ht="15.75">
      <c r="A75" s="29"/>
      <c r="B75" s="17"/>
      <c r="C75" s="17"/>
      <c r="P75" s="35"/>
      <c r="Q75" s="17"/>
      <c r="S75" s="35"/>
    </row>
    <row r="76" spans="1:19" ht="15.75">
      <c r="A76" s="29" t="s">
        <v>142</v>
      </c>
      <c r="B76" s="17"/>
      <c r="C76" s="17"/>
      <c r="D76" s="18">
        <v>33</v>
      </c>
      <c r="E76" s="18">
        <v>210</v>
      </c>
      <c r="G76" s="18">
        <v>32</v>
      </c>
      <c r="H76" s="18">
        <v>174</v>
      </c>
      <c r="J76" s="18">
        <v>21</v>
      </c>
      <c r="K76" s="18">
        <v>125</v>
      </c>
      <c r="M76" s="18">
        <v>26</v>
      </c>
      <c r="N76" s="18">
        <v>183</v>
      </c>
      <c r="P76" s="35"/>
      <c r="Q76" s="17"/>
      <c r="S76" s="35"/>
    </row>
    <row r="77" spans="1:19" ht="15.75">
      <c r="A77" s="43"/>
      <c r="B77" s="43"/>
      <c r="C77" s="43"/>
      <c r="P77" s="35"/>
      <c r="Q77" s="17"/>
      <c r="S77" s="35"/>
    </row>
    <row r="78" spans="1:19" ht="15.75">
      <c r="A78" s="29" t="s">
        <v>168</v>
      </c>
      <c r="B78" s="17"/>
      <c r="C78" s="17"/>
      <c r="D78" s="18">
        <v>130</v>
      </c>
      <c r="E78" s="18">
        <v>1850</v>
      </c>
      <c r="G78" s="18">
        <v>139</v>
      </c>
      <c r="H78" s="18">
        <v>2027</v>
      </c>
      <c r="J78" s="18">
        <v>134</v>
      </c>
      <c r="K78" s="18">
        <v>2004</v>
      </c>
      <c r="M78" s="18">
        <v>132</v>
      </c>
      <c r="N78" s="18">
        <v>1941</v>
      </c>
      <c r="P78" s="35"/>
      <c r="Q78" s="17"/>
      <c r="S78" s="35"/>
    </row>
    <row r="79" spans="1:19" ht="15.75">
      <c r="A79" s="29" t="s">
        <v>27</v>
      </c>
      <c r="B79" s="17"/>
      <c r="C79" s="17"/>
      <c r="D79" s="18">
        <v>177</v>
      </c>
      <c r="E79" s="18">
        <v>2432</v>
      </c>
      <c r="G79" s="18">
        <v>135</v>
      </c>
      <c r="H79" s="18">
        <v>1888</v>
      </c>
      <c r="J79" s="18">
        <v>152</v>
      </c>
      <c r="K79" s="18">
        <v>2171</v>
      </c>
      <c r="M79" s="18">
        <v>136</v>
      </c>
      <c r="N79" s="18">
        <v>1897</v>
      </c>
      <c r="P79" s="35"/>
      <c r="Q79" s="17"/>
      <c r="S79" s="35"/>
    </row>
    <row r="80" spans="1:19" ht="15.75">
      <c r="A80" s="29" t="s">
        <v>75</v>
      </c>
      <c r="B80" s="17"/>
      <c r="C80" s="17"/>
      <c r="D80" s="18">
        <v>10</v>
      </c>
      <c r="E80" s="18">
        <v>135</v>
      </c>
      <c r="G80" s="18">
        <v>14</v>
      </c>
      <c r="H80" s="18">
        <v>178</v>
      </c>
      <c r="J80" s="18">
        <v>10</v>
      </c>
      <c r="K80" s="18">
        <v>133</v>
      </c>
      <c r="M80" s="18">
        <v>16</v>
      </c>
      <c r="N80" s="18">
        <v>222</v>
      </c>
      <c r="P80" s="35"/>
      <c r="Q80" s="17"/>
      <c r="S80" s="35"/>
    </row>
    <row r="81" spans="1:19" ht="15.75">
      <c r="A81" s="29"/>
      <c r="B81" s="17"/>
      <c r="C81" s="17"/>
      <c r="P81" s="35"/>
      <c r="Q81" s="17"/>
      <c r="S81" s="35"/>
    </row>
    <row r="82" spans="1:19" ht="15.75">
      <c r="A82" s="29" t="s">
        <v>176</v>
      </c>
      <c r="B82" s="17"/>
      <c r="C82" s="17"/>
      <c r="D82" s="18">
        <v>78</v>
      </c>
      <c r="E82" s="18">
        <v>1124</v>
      </c>
      <c r="G82" s="18">
        <v>81</v>
      </c>
      <c r="H82" s="18">
        <v>1164</v>
      </c>
      <c r="J82" s="18">
        <v>98</v>
      </c>
      <c r="K82" s="18">
        <v>1391</v>
      </c>
      <c r="M82" s="18">
        <v>82</v>
      </c>
      <c r="N82" s="18">
        <v>1148</v>
      </c>
      <c r="P82" s="35"/>
      <c r="Q82" s="17"/>
      <c r="S82" s="35"/>
    </row>
    <row r="83" spans="1:19" ht="15.75">
      <c r="A83" s="29"/>
      <c r="B83" s="17"/>
      <c r="C83" s="17"/>
      <c r="P83" s="35"/>
      <c r="Q83" s="17"/>
      <c r="S83" s="35"/>
    </row>
    <row r="84" spans="1:17" ht="15.75">
      <c r="A84" s="17" t="s">
        <v>28</v>
      </c>
      <c r="B84" s="17"/>
      <c r="C84" s="17"/>
      <c r="D84" s="18">
        <v>9</v>
      </c>
      <c r="E84" s="18">
        <v>123</v>
      </c>
      <c r="G84" s="18">
        <v>20</v>
      </c>
      <c r="H84" s="18">
        <v>296</v>
      </c>
      <c r="J84" s="18">
        <v>35</v>
      </c>
      <c r="K84" s="18">
        <v>507</v>
      </c>
      <c r="M84" s="18">
        <v>35</v>
      </c>
      <c r="N84" s="18">
        <v>462</v>
      </c>
      <c r="Q84" s="17"/>
    </row>
    <row r="85" spans="1:19" ht="15.75">
      <c r="A85" s="29"/>
      <c r="B85" s="17"/>
      <c r="C85" s="17"/>
      <c r="P85" s="35"/>
      <c r="Q85" s="17"/>
      <c r="S85" s="35"/>
    </row>
    <row r="86" spans="1:19" ht="13.5" customHeight="1">
      <c r="A86" s="29" t="s">
        <v>170</v>
      </c>
      <c r="B86" s="17"/>
      <c r="C86" s="17"/>
      <c r="D86" s="18">
        <v>1</v>
      </c>
      <c r="E86" s="18">
        <v>12</v>
      </c>
      <c r="G86" s="18">
        <v>1</v>
      </c>
      <c r="H86" s="18">
        <v>13</v>
      </c>
      <c r="J86" s="18">
        <v>0</v>
      </c>
      <c r="K86" s="18">
        <v>0</v>
      </c>
      <c r="M86" s="18">
        <v>0</v>
      </c>
      <c r="N86" s="18">
        <v>0</v>
      </c>
      <c r="P86" s="35"/>
      <c r="Q86" s="17"/>
      <c r="S86" s="35"/>
    </row>
    <row r="87" spans="1:19" ht="13.5" customHeight="1">
      <c r="A87" s="17" t="s">
        <v>60</v>
      </c>
      <c r="B87" s="17"/>
      <c r="C87" s="17"/>
      <c r="D87" s="18">
        <v>15</v>
      </c>
      <c r="E87" s="18">
        <v>208</v>
      </c>
      <c r="G87" s="18">
        <v>15</v>
      </c>
      <c r="H87" s="18">
        <v>219</v>
      </c>
      <c r="J87" s="18">
        <v>28</v>
      </c>
      <c r="K87" s="18">
        <v>423</v>
      </c>
      <c r="M87" s="18">
        <v>25</v>
      </c>
      <c r="N87" s="18">
        <v>386</v>
      </c>
      <c r="P87" s="35"/>
      <c r="Q87" s="17"/>
      <c r="S87" s="35"/>
    </row>
    <row r="88" spans="1:19" ht="13.5" customHeight="1">
      <c r="A88" s="29" t="s">
        <v>70</v>
      </c>
      <c r="B88" s="17"/>
      <c r="C88" s="17"/>
      <c r="D88" s="18">
        <v>12</v>
      </c>
      <c r="E88" s="18">
        <v>153</v>
      </c>
      <c r="G88" s="18">
        <v>10</v>
      </c>
      <c r="H88" s="18">
        <v>150</v>
      </c>
      <c r="J88" s="18">
        <v>9</v>
      </c>
      <c r="K88" s="18">
        <v>129</v>
      </c>
      <c r="M88" s="18">
        <v>11</v>
      </c>
      <c r="N88" s="18">
        <v>143</v>
      </c>
      <c r="P88" s="35"/>
      <c r="Q88" s="17"/>
      <c r="S88" s="35"/>
    </row>
    <row r="89" spans="1:19" ht="13.5" customHeight="1">
      <c r="A89" s="29" t="s">
        <v>61</v>
      </c>
      <c r="B89" s="17"/>
      <c r="C89" s="17"/>
      <c r="D89" s="18">
        <v>4</v>
      </c>
      <c r="E89" s="18">
        <v>59</v>
      </c>
      <c r="G89" s="18">
        <v>4</v>
      </c>
      <c r="H89" s="18">
        <v>58</v>
      </c>
      <c r="J89" s="18">
        <v>1</v>
      </c>
      <c r="K89" s="18">
        <v>17</v>
      </c>
      <c r="M89" s="18">
        <v>1</v>
      </c>
      <c r="N89" s="18">
        <v>16</v>
      </c>
      <c r="O89" s="35"/>
      <c r="Q89" s="17"/>
      <c r="R89" s="35"/>
      <c r="S89" s="35"/>
    </row>
    <row r="90" spans="1:19" ht="13.5" customHeight="1">
      <c r="A90" s="29" t="s">
        <v>12</v>
      </c>
      <c r="B90" s="17"/>
      <c r="C90" s="17"/>
      <c r="D90" s="18">
        <v>90</v>
      </c>
      <c r="E90" s="18">
        <v>1303</v>
      </c>
      <c r="G90" s="18">
        <v>90</v>
      </c>
      <c r="H90" s="18">
        <v>1389</v>
      </c>
      <c r="J90" s="18">
        <v>107</v>
      </c>
      <c r="K90" s="18">
        <v>1622</v>
      </c>
      <c r="M90" s="18">
        <v>104</v>
      </c>
      <c r="N90" s="18">
        <v>1591</v>
      </c>
      <c r="O90" s="28"/>
      <c r="P90" s="28"/>
      <c r="Q90" s="17"/>
      <c r="R90" s="35"/>
      <c r="S90" s="35"/>
    </row>
    <row r="91" spans="1:19" ht="15.75">
      <c r="A91" s="29" t="s">
        <v>98</v>
      </c>
      <c r="B91" s="17"/>
      <c r="C91" s="17"/>
      <c r="D91" s="18">
        <v>8</v>
      </c>
      <c r="E91" s="18">
        <v>121</v>
      </c>
      <c r="G91" s="18">
        <v>8</v>
      </c>
      <c r="H91" s="18">
        <v>116</v>
      </c>
      <c r="J91" s="18">
        <v>12</v>
      </c>
      <c r="K91" s="18">
        <v>178</v>
      </c>
      <c r="M91" s="18">
        <v>15</v>
      </c>
      <c r="N91" s="18">
        <v>219</v>
      </c>
      <c r="P91" s="35"/>
      <c r="Q91" s="17"/>
      <c r="S91" s="35"/>
    </row>
    <row r="92" spans="1:19" ht="15.75">
      <c r="A92" s="29"/>
      <c r="B92" s="17"/>
      <c r="C92" s="17"/>
      <c r="P92" s="35"/>
      <c r="Q92" s="17"/>
      <c r="S92" s="35"/>
    </row>
    <row r="93" spans="1:19" ht="15.75">
      <c r="A93" s="29" t="s">
        <v>31</v>
      </c>
      <c r="B93" s="17"/>
      <c r="C93" s="17"/>
      <c r="D93" s="18">
        <v>45</v>
      </c>
      <c r="E93" s="18">
        <v>683</v>
      </c>
      <c r="G93" s="18">
        <v>52</v>
      </c>
      <c r="H93" s="18">
        <v>774</v>
      </c>
      <c r="J93" s="18">
        <v>53</v>
      </c>
      <c r="K93" s="18">
        <v>814</v>
      </c>
      <c r="M93" s="18">
        <v>64</v>
      </c>
      <c r="N93" s="18">
        <v>970</v>
      </c>
      <c r="P93" s="35"/>
      <c r="Q93" s="17"/>
      <c r="S93" s="35"/>
    </row>
    <row r="94" spans="1:19" ht="15.75">
      <c r="A94" s="29" t="s">
        <v>177</v>
      </c>
      <c r="B94" s="17"/>
      <c r="C94" s="17"/>
      <c r="D94" s="18">
        <v>0</v>
      </c>
      <c r="E94" s="18">
        <v>0</v>
      </c>
      <c r="G94" s="18">
        <v>0</v>
      </c>
      <c r="H94" s="18">
        <v>0</v>
      </c>
      <c r="J94" s="18">
        <v>0</v>
      </c>
      <c r="K94" s="18">
        <v>0</v>
      </c>
      <c r="M94" s="18">
        <v>1</v>
      </c>
      <c r="N94" s="18">
        <v>15</v>
      </c>
      <c r="P94" s="35"/>
      <c r="Q94" s="17"/>
      <c r="S94" s="35"/>
    </row>
    <row r="95" spans="1:19" ht="15.75">
      <c r="A95" s="29" t="s">
        <v>71</v>
      </c>
      <c r="B95" s="17"/>
      <c r="C95" s="17"/>
      <c r="D95" s="18">
        <v>19</v>
      </c>
      <c r="E95" s="18">
        <v>289</v>
      </c>
      <c r="G95" s="18">
        <v>25</v>
      </c>
      <c r="H95" s="18">
        <v>381</v>
      </c>
      <c r="J95" s="18">
        <v>23</v>
      </c>
      <c r="K95" s="18">
        <v>372</v>
      </c>
      <c r="M95" s="18">
        <v>24</v>
      </c>
      <c r="N95" s="18">
        <v>348</v>
      </c>
      <c r="P95" s="35"/>
      <c r="Q95" s="17"/>
      <c r="S95" s="35"/>
    </row>
    <row r="96" spans="1:19" ht="13.5" customHeight="1">
      <c r="A96" s="29" t="s">
        <v>177</v>
      </c>
      <c r="B96" s="17"/>
      <c r="C96" s="17"/>
      <c r="D96" s="18">
        <v>5</v>
      </c>
      <c r="E96" s="18">
        <v>73</v>
      </c>
      <c r="G96" s="18">
        <v>3</v>
      </c>
      <c r="H96" s="18">
        <v>43</v>
      </c>
      <c r="J96" s="18">
        <v>4</v>
      </c>
      <c r="K96" s="18">
        <v>67</v>
      </c>
      <c r="M96" s="18">
        <v>2</v>
      </c>
      <c r="N96" s="18">
        <v>38</v>
      </c>
      <c r="P96" s="35"/>
      <c r="Q96" s="17"/>
      <c r="S96" s="35"/>
    </row>
    <row r="97" spans="1:14" ht="15.75">
      <c r="A97" s="29" t="s">
        <v>77</v>
      </c>
      <c r="B97" s="17"/>
      <c r="C97" s="17"/>
      <c r="D97" s="18">
        <v>6</v>
      </c>
      <c r="E97" s="18">
        <v>89</v>
      </c>
      <c r="G97" s="18">
        <v>8</v>
      </c>
      <c r="H97" s="18">
        <v>116</v>
      </c>
      <c r="J97" s="18">
        <v>11</v>
      </c>
      <c r="K97" s="18">
        <v>167</v>
      </c>
      <c r="M97" s="18">
        <v>15</v>
      </c>
      <c r="N97" s="18">
        <v>223</v>
      </c>
    </row>
    <row r="98" spans="16:19" ht="15.75">
      <c r="P98" s="35"/>
      <c r="Q98" s="17"/>
      <c r="S98" s="35"/>
    </row>
    <row r="99" spans="1:19" ht="15.75">
      <c r="A99" s="29" t="s">
        <v>169</v>
      </c>
      <c r="B99" s="17"/>
      <c r="C99" s="17"/>
      <c r="D99" s="18">
        <v>8</v>
      </c>
      <c r="E99" s="18">
        <v>119</v>
      </c>
      <c r="G99" s="18">
        <v>10</v>
      </c>
      <c r="H99" s="18">
        <v>144</v>
      </c>
      <c r="J99" s="18">
        <v>13</v>
      </c>
      <c r="K99" s="18">
        <v>200</v>
      </c>
      <c r="M99" s="18">
        <v>10</v>
      </c>
      <c r="N99" s="18">
        <v>148</v>
      </c>
      <c r="P99" s="35"/>
      <c r="Q99" s="17"/>
      <c r="S99" s="35"/>
    </row>
    <row r="100" spans="1:19" ht="15.75">
      <c r="A100" s="29" t="s">
        <v>57</v>
      </c>
      <c r="B100" s="17"/>
      <c r="C100" s="17"/>
      <c r="D100" s="18">
        <v>129</v>
      </c>
      <c r="E100" s="18">
        <v>1890</v>
      </c>
      <c r="G100" s="18">
        <v>107</v>
      </c>
      <c r="H100" s="18">
        <v>1564</v>
      </c>
      <c r="J100" s="18">
        <v>115</v>
      </c>
      <c r="K100" s="18">
        <v>1700</v>
      </c>
      <c r="M100" s="18">
        <v>119</v>
      </c>
      <c r="N100" s="18">
        <v>1683</v>
      </c>
      <c r="P100" s="35"/>
      <c r="Q100" s="17"/>
      <c r="S100" s="35"/>
    </row>
    <row r="101" spans="1:19" ht="13.5" customHeight="1">
      <c r="A101" s="29" t="s">
        <v>26</v>
      </c>
      <c r="B101" s="17"/>
      <c r="C101" s="17"/>
      <c r="D101" s="18">
        <v>12</v>
      </c>
      <c r="E101" s="18">
        <v>145</v>
      </c>
      <c r="G101" s="18">
        <v>13</v>
      </c>
      <c r="H101" s="18">
        <v>172</v>
      </c>
      <c r="J101" s="18">
        <v>23</v>
      </c>
      <c r="K101" s="18">
        <v>307</v>
      </c>
      <c r="M101" s="18">
        <v>34</v>
      </c>
      <c r="N101" s="18">
        <v>490</v>
      </c>
      <c r="P101" s="35"/>
      <c r="Q101" s="17"/>
      <c r="S101" s="35"/>
    </row>
    <row r="102" spans="1:19" ht="13.5" customHeight="1">
      <c r="A102" s="29"/>
      <c r="B102" s="17"/>
      <c r="C102" s="17"/>
      <c r="P102" s="35"/>
      <c r="Q102" s="17"/>
      <c r="S102" s="35"/>
    </row>
    <row r="103" spans="1:19" ht="15.75">
      <c r="A103" s="29" t="s">
        <v>32</v>
      </c>
      <c r="B103" s="17"/>
      <c r="C103" s="17"/>
      <c r="D103" s="18">
        <v>354</v>
      </c>
      <c r="E103" s="18">
        <v>5117</v>
      </c>
      <c r="G103" s="18">
        <v>382</v>
      </c>
      <c r="H103" s="18">
        <v>5508</v>
      </c>
      <c r="J103" s="18">
        <v>401</v>
      </c>
      <c r="K103" s="18">
        <v>5785</v>
      </c>
      <c r="M103" s="18">
        <v>436</v>
      </c>
      <c r="N103" s="18">
        <v>6309</v>
      </c>
      <c r="P103" s="35"/>
      <c r="Q103" s="17"/>
      <c r="S103" s="35"/>
    </row>
    <row r="104" spans="1:19" ht="15.75">
      <c r="A104" s="29"/>
      <c r="B104" s="17"/>
      <c r="C104" s="17"/>
      <c r="P104" s="35"/>
      <c r="Q104" s="17"/>
      <c r="S104" s="35"/>
    </row>
    <row r="105" spans="1:19" ht="13.5" customHeight="1">
      <c r="A105" s="17" t="s">
        <v>33</v>
      </c>
      <c r="B105" s="17"/>
      <c r="C105" s="17"/>
      <c r="D105" s="18">
        <v>126</v>
      </c>
      <c r="E105" s="18">
        <v>1749</v>
      </c>
      <c r="G105" s="18">
        <v>124</v>
      </c>
      <c r="H105" s="18">
        <v>1728</v>
      </c>
      <c r="J105" s="18">
        <v>111</v>
      </c>
      <c r="K105" s="18">
        <v>1586</v>
      </c>
      <c r="M105" s="18">
        <v>105</v>
      </c>
      <c r="N105" s="18">
        <v>1471</v>
      </c>
      <c r="P105" s="35"/>
      <c r="Q105" s="17"/>
      <c r="S105" s="35"/>
    </row>
    <row r="106" spans="1:19" ht="15.75">
      <c r="A106" s="29"/>
      <c r="B106" s="17"/>
      <c r="C106" s="17"/>
      <c r="P106" s="35"/>
      <c r="Q106" s="17"/>
      <c r="S106" s="35"/>
    </row>
    <row r="107" spans="1:18" ht="15.75">
      <c r="A107" s="29" t="s">
        <v>34</v>
      </c>
      <c r="B107" s="17"/>
      <c r="C107" s="17"/>
      <c r="D107" s="18">
        <v>2</v>
      </c>
      <c r="E107" s="18">
        <v>22</v>
      </c>
      <c r="G107" s="18">
        <v>3</v>
      </c>
      <c r="H107" s="18">
        <v>34</v>
      </c>
      <c r="J107" s="18">
        <v>14</v>
      </c>
      <c r="K107" s="18">
        <v>175</v>
      </c>
      <c r="M107" s="18">
        <v>39</v>
      </c>
      <c r="N107" s="18">
        <v>512</v>
      </c>
      <c r="O107" s="39"/>
      <c r="Q107" s="17"/>
      <c r="R107" s="39"/>
    </row>
    <row r="108" spans="1:18" ht="15.75">
      <c r="A108" s="37"/>
      <c r="B108" s="29"/>
      <c r="C108" s="29"/>
      <c r="O108" s="29"/>
      <c r="R108" s="29"/>
    </row>
    <row r="109" spans="1:18" ht="15.75">
      <c r="A109" s="29" t="s">
        <v>101</v>
      </c>
      <c r="B109" s="29"/>
      <c r="C109" s="17"/>
      <c r="O109" s="29"/>
      <c r="R109" s="29"/>
    </row>
    <row r="110" spans="1:18" ht="15.75">
      <c r="A110" s="29" t="s">
        <v>104</v>
      </c>
      <c r="B110" s="29"/>
      <c r="C110" s="17"/>
      <c r="D110" s="18">
        <v>2</v>
      </c>
      <c r="E110" s="18">
        <v>27</v>
      </c>
      <c r="G110" s="18">
        <v>9</v>
      </c>
      <c r="H110" s="18">
        <v>93</v>
      </c>
      <c r="J110" s="18">
        <v>12</v>
      </c>
      <c r="K110" s="18">
        <v>114</v>
      </c>
      <c r="M110" s="18">
        <v>6</v>
      </c>
      <c r="N110" s="18">
        <v>60</v>
      </c>
      <c r="O110" s="29"/>
      <c r="R110" s="29"/>
    </row>
    <row r="111" spans="1:18" ht="15.75">
      <c r="A111" s="29" t="s">
        <v>49</v>
      </c>
      <c r="B111" s="29"/>
      <c r="C111" s="17"/>
      <c r="D111" s="18">
        <v>3</v>
      </c>
      <c r="E111" s="18">
        <v>36</v>
      </c>
      <c r="G111" s="18">
        <v>5</v>
      </c>
      <c r="H111" s="18">
        <v>45</v>
      </c>
      <c r="J111" s="18">
        <v>6</v>
      </c>
      <c r="K111" s="18">
        <v>45</v>
      </c>
      <c r="M111" s="18">
        <v>5</v>
      </c>
      <c r="N111" s="18">
        <v>48</v>
      </c>
      <c r="O111" s="29"/>
      <c r="R111" s="29"/>
    </row>
    <row r="112" spans="1:18" ht="15.75">
      <c r="A112" s="29" t="s">
        <v>205</v>
      </c>
      <c r="B112" s="29"/>
      <c r="C112" s="17"/>
      <c r="D112" s="18">
        <v>0</v>
      </c>
      <c r="E112" s="18">
        <v>0</v>
      </c>
      <c r="G112" s="18">
        <v>0</v>
      </c>
      <c r="H112" s="18">
        <v>0</v>
      </c>
      <c r="J112" s="18">
        <v>0</v>
      </c>
      <c r="K112" s="18">
        <v>0</v>
      </c>
      <c r="M112" s="18">
        <v>1</v>
      </c>
      <c r="N112" s="18">
        <v>12</v>
      </c>
      <c r="O112" s="29"/>
      <c r="R112" s="29"/>
    </row>
    <row r="113" spans="1:18" ht="15.75">
      <c r="A113" s="29" t="s">
        <v>200</v>
      </c>
      <c r="B113" s="29"/>
      <c r="C113" s="17"/>
      <c r="D113" s="18">
        <v>0</v>
      </c>
      <c r="E113" s="18">
        <v>0</v>
      </c>
      <c r="G113" s="18">
        <v>0</v>
      </c>
      <c r="H113" s="18">
        <v>0</v>
      </c>
      <c r="J113" s="18">
        <v>1</v>
      </c>
      <c r="K113" s="18">
        <v>14</v>
      </c>
      <c r="M113" s="18">
        <v>0</v>
      </c>
      <c r="N113" s="18">
        <v>0</v>
      </c>
      <c r="O113" s="29"/>
      <c r="R113" s="29"/>
    </row>
    <row r="114" spans="1:18" ht="15.75">
      <c r="A114" s="29" t="s">
        <v>100</v>
      </c>
      <c r="B114" s="29"/>
      <c r="C114" s="17"/>
      <c r="D114" s="18">
        <v>2</v>
      </c>
      <c r="E114" s="18">
        <v>18</v>
      </c>
      <c r="G114" s="18">
        <v>6</v>
      </c>
      <c r="H114" s="18">
        <v>72</v>
      </c>
      <c r="J114" s="18">
        <v>7</v>
      </c>
      <c r="K114" s="18">
        <v>72</v>
      </c>
      <c r="M114" s="18">
        <v>8</v>
      </c>
      <c r="N114" s="18">
        <v>99</v>
      </c>
      <c r="O114" s="29"/>
      <c r="R114" s="29"/>
    </row>
    <row r="115" spans="1:18" ht="15.75">
      <c r="A115" s="29" t="s">
        <v>145</v>
      </c>
      <c r="B115" s="29"/>
      <c r="C115" s="17"/>
      <c r="D115" s="46">
        <v>0</v>
      </c>
      <c r="E115" s="18">
        <v>0</v>
      </c>
      <c r="G115" s="46">
        <v>1</v>
      </c>
      <c r="H115" s="18">
        <v>15</v>
      </c>
      <c r="J115" s="46">
        <v>0</v>
      </c>
      <c r="K115" s="18">
        <v>0</v>
      </c>
      <c r="M115" s="46">
        <v>1</v>
      </c>
      <c r="N115" s="18">
        <v>9</v>
      </c>
      <c r="O115" s="29"/>
      <c r="R115" s="29"/>
    </row>
    <row r="116" spans="1:18" ht="15.75">
      <c r="A116" s="29" t="s">
        <v>196</v>
      </c>
      <c r="B116" s="29"/>
      <c r="C116" s="17"/>
      <c r="D116" s="46">
        <v>0</v>
      </c>
      <c r="E116" s="18">
        <v>0</v>
      </c>
      <c r="G116" s="46">
        <v>2</v>
      </c>
      <c r="H116" s="18">
        <v>21</v>
      </c>
      <c r="J116" s="46">
        <v>2</v>
      </c>
      <c r="K116" s="18">
        <v>33</v>
      </c>
      <c r="M116" s="46">
        <v>2</v>
      </c>
      <c r="N116" s="18">
        <v>27</v>
      </c>
      <c r="O116" s="29"/>
      <c r="R116" s="29"/>
    </row>
    <row r="117" spans="1:18" ht="15.75">
      <c r="A117" s="29" t="s">
        <v>188</v>
      </c>
      <c r="B117" s="29"/>
      <c r="C117" s="17"/>
      <c r="D117" s="18">
        <v>1</v>
      </c>
      <c r="E117" s="18">
        <v>15</v>
      </c>
      <c r="G117" s="18">
        <v>1</v>
      </c>
      <c r="H117" s="18">
        <v>15</v>
      </c>
      <c r="J117" s="18">
        <v>2</v>
      </c>
      <c r="K117" s="18">
        <v>24</v>
      </c>
      <c r="M117" s="18">
        <v>2</v>
      </c>
      <c r="N117" s="18">
        <v>25</v>
      </c>
      <c r="O117" s="29"/>
      <c r="R117" s="29"/>
    </row>
    <row r="118" spans="1:18" ht="15.75">
      <c r="A118" s="29" t="s">
        <v>52</v>
      </c>
      <c r="B118" s="29"/>
      <c r="C118" s="17"/>
      <c r="D118" s="18">
        <v>1</v>
      </c>
      <c r="E118" s="18">
        <v>6</v>
      </c>
      <c r="G118" s="18">
        <v>0</v>
      </c>
      <c r="H118" s="18">
        <v>0</v>
      </c>
      <c r="J118" s="18">
        <v>1</v>
      </c>
      <c r="K118" s="18">
        <v>12</v>
      </c>
      <c r="M118" s="18">
        <v>1</v>
      </c>
      <c r="N118" s="18">
        <v>17</v>
      </c>
      <c r="O118" s="29"/>
      <c r="R118" s="29"/>
    </row>
    <row r="119" spans="1:18" ht="15.75">
      <c r="A119" s="29" t="s">
        <v>202</v>
      </c>
      <c r="B119" s="29"/>
      <c r="C119" s="17"/>
      <c r="D119" s="18">
        <v>0</v>
      </c>
      <c r="E119" s="18">
        <v>0</v>
      </c>
      <c r="G119" s="18">
        <v>0</v>
      </c>
      <c r="H119" s="18">
        <v>0</v>
      </c>
      <c r="J119" s="18">
        <v>1</v>
      </c>
      <c r="K119" s="18">
        <v>12</v>
      </c>
      <c r="M119" s="18">
        <v>2</v>
      </c>
      <c r="N119" s="18">
        <v>21</v>
      </c>
      <c r="O119" s="29"/>
      <c r="R119" s="29"/>
    </row>
    <row r="120" spans="1:19" ht="15.75">
      <c r="A120" s="29" t="s">
        <v>186</v>
      </c>
      <c r="B120" s="29"/>
      <c r="C120" s="17"/>
      <c r="D120" s="18">
        <v>2</v>
      </c>
      <c r="E120" s="18">
        <v>18</v>
      </c>
      <c r="G120" s="18">
        <v>2</v>
      </c>
      <c r="H120" s="18">
        <v>24</v>
      </c>
      <c r="J120" s="18">
        <v>0</v>
      </c>
      <c r="K120" s="18">
        <v>0</v>
      </c>
      <c r="M120" s="18">
        <v>0</v>
      </c>
      <c r="N120" s="18">
        <v>0</v>
      </c>
      <c r="O120" s="46"/>
      <c r="P120" s="47"/>
      <c r="R120" s="46"/>
      <c r="S120" s="47"/>
    </row>
    <row r="121" spans="1:19" ht="13.5" customHeight="1">
      <c r="A121" s="29"/>
      <c r="B121" s="29"/>
      <c r="C121" s="17"/>
      <c r="O121" s="35"/>
      <c r="P121" s="35"/>
      <c r="Q121" s="29"/>
      <c r="R121" s="35"/>
      <c r="S121" s="35"/>
    </row>
    <row r="122" spans="1:19" ht="13.5" customHeight="1">
      <c r="A122" s="29" t="s">
        <v>35</v>
      </c>
      <c r="B122" s="17"/>
      <c r="C122" s="17"/>
      <c r="D122" s="35">
        <f>SUM(D10:D64,D73:D120)</f>
        <v>2720</v>
      </c>
      <c r="E122" s="35">
        <f>SUM(E10:E64,E73:E120)</f>
        <v>38715</v>
      </c>
      <c r="G122" s="35">
        <f>SUM(G10:G64,G73:G120)</f>
        <v>2776</v>
      </c>
      <c r="H122" s="35">
        <f>SUM(H10:H64,H73:H120)</f>
        <v>39504</v>
      </c>
      <c r="J122" s="35">
        <f>SUM(J10:J64,J73:J120)</f>
        <v>2983</v>
      </c>
      <c r="K122" s="35">
        <f>SUM(K10:K64,K73:K120)</f>
        <v>42783</v>
      </c>
      <c r="M122" s="35">
        <f>SUM(M10:M64,M73:M120)</f>
        <v>3141</v>
      </c>
      <c r="N122" s="35">
        <f>SUM(N10:N64,N73:N120)</f>
        <v>44847</v>
      </c>
      <c r="P122" s="35"/>
      <c r="Q122" s="17"/>
      <c r="S122" s="35"/>
    </row>
    <row r="123" spans="1:19" ht="13.5" customHeight="1">
      <c r="A123" s="29"/>
      <c r="B123" s="17"/>
      <c r="C123" s="17"/>
      <c r="N123" s="18">
        <v>3</v>
      </c>
      <c r="P123" s="35"/>
      <c r="Q123" s="17"/>
      <c r="S123" s="35"/>
    </row>
    <row r="124" spans="1:19" ht="15.75">
      <c r="A124" s="29"/>
      <c r="B124" s="17"/>
      <c r="C124" s="17"/>
      <c r="O124" s="44"/>
      <c r="P124" s="44"/>
      <c r="Q124" s="17"/>
      <c r="R124" s="44"/>
      <c r="S124" s="44"/>
    </row>
    <row r="125" spans="1:19" ht="15.75">
      <c r="A125" s="17" t="s">
        <v>36</v>
      </c>
      <c r="B125" s="29"/>
      <c r="C125" s="29"/>
      <c r="O125" s="39"/>
      <c r="P125" s="39"/>
      <c r="R125" s="39"/>
      <c r="S125" s="39"/>
    </row>
    <row r="126" spans="1:19" ht="15.75">
      <c r="A126" s="29"/>
      <c r="B126" s="17"/>
      <c r="C126" s="17"/>
      <c r="D126" s="38" t="s">
        <v>181</v>
      </c>
      <c r="E126" s="38"/>
      <c r="G126" s="38" t="s">
        <v>193</v>
      </c>
      <c r="H126" s="38"/>
      <c r="J126" s="70" t="s">
        <v>198</v>
      </c>
      <c r="K126" s="70"/>
      <c r="M126" s="70" t="s">
        <v>203</v>
      </c>
      <c r="N126" s="70"/>
      <c r="O126" s="46"/>
      <c r="P126" s="47"/>
      <c r="Q126" s="45"/>
      <c r="R126" s="46"/>
      <c r="S126" s="47"/>
    </row>
    <row r="127" spans="1:19" ht="15.75">
      <c r="A127" s="29" t="s">
        <v>2</v>
      </c>
      <c r="B127" s="17"/>
      <c r="C127" s="17"/>
      <c r="D127" s="59" t="s">
        <v>4</v>
      </c>
      <c r="E127" s="59" t="s">
        <v>3</v>
      </c>
      <c r="G127" s="59" t="s">
        <v>4</v>
      </c>
      <c r="H127" s="59" t="s">
        <v>3</v>
      </c>
      <c r="J127" s="59" t="s">
        <v>4</v>
      </c>
      <c r="K127" s="59" t="s">
        <v>3</v>
      </c>
      <c r="M127" s="59" t="s">
        <v>4</v>
      </c>
      <c r="N127" s="59" t="s">
        <v>3</v>
      </c>
      <c r="O127" s="46"/>
      <c r="P127" s="47"/>
      <c r="Q127" s="45"/>
      <c r="R127" s="46"/>
      <c r="S127" s="47"/>
    </row>
    <row r="128" spans="1:18" ht="15.75">
      <c r="A128" s="29" t="s">
        <v>5</v>
      </c>
      <c r="B128" s="17"/>
      <c r="C128" s="17"/>
      <c r="D128" s="59" t="s">
        <v>6</v>
      </c>
      <c r="E128" s="59" t="s">
        <v>7</v>
      </c>
      <c r="G128" s="59" t="s">
        <v>6</v>
      </c>
      <c r="H128" s="59" t="s">
        <v>7</v>
      </c>
      <c r="J128" s="59" t="s">
        <v>6</v>
      </c>
      <c r="K128" s="59" t="s">
        <v>7</v>
      </c>
      <c r="M128" s="59" t="s">
        <v>6</v>
      </c>
      <c r="N128" s="59" t="s">
        <v>7</v>
      </c>
      <c r="O128" s="44"/>
      <c r="Q128" s="29"/>
      <c r="R128" s="44"/>
    </row>
    <row r="129" spans="1:17" ht="15.75">
      <c r="A129" s="17"/>
      <c r="B129" s="17"/>
      <c r="C129" s="17"/>
      <c r="Q129" s="17"/>
    </row>
    <row r="130" spans="1:17" ht="15.75">
      <c r="A130" s="17" t="s">
        <v>37</v>
      </c>
      <c r="B130" s="17"/>
      <c r="C130" s="17"/>
      <c r="D130" s="18">
        <v>288</v>
      </c>
      <c r="E130" s="18">
        <v>4124</v>
      </c>
      <c r="G130" s="18">
        <v>266</v>
      </c>
      <c r="H130" s="18">
        <v>3840</v>
      </c>
      <c r="J130" s="18">
        <v>287</v>
      </c>
      <c r="K130" s="18">
        <v>4273</v>
      </c>
      <c r="M130" s="18">
        <v>280</v>
      </c>
      <c r="N130" s="18">
        <v>4137</v>
      </c>
      <c r="Q130" s="17"/>
    </row>
    <row r="131" spans="1:19" ht="15.75">
      <c r="A131" s="17" t="s">
        <v>63</v>
      </c>
      <c r="B131" s="17"/>
      <c r="C131" s="17"/>
      <c r="D131" s="18">
        <v>12</v>
      </c>
      <c r="E131" s="18">
        <v>162</v>
      </c>
      <c r="G131" s="18">
        <v>10</v>
      </c>
      <c r="H131" s="18">
        <v>143</v>
      </c>
      <c r="J131" s="18">
        <v>11</v>
      </c>
      <c r="K131" s="18">
        <v>163</v>
      </c>
      <c r="M131" s="18">
        <v>8</v>
      </c>
      <c r="N131" s="18">
        <v>115</v>
      </c>
      <c r="P131" s="35"/>
      <c r="Q131" s="17"/>
      <c r="S131" s="35"/>
    </row>
    <row r="132" spans="1:17" ht="15.75">
      <c r="A132" s="17" t="s">
        <v>72</v>
      </c>
      <c r="B132" s="17"/>
      <c r="C132" s="17"/>
      <c r="Q132" s="17"/>
    </row>
    <row r="133" spans="1:17" ht="15.75">
      <c r="A133" s="17" t="s">
        <v>78</v>
      </c>
      <c r="B133" s="17"/>
      <c r="C133" s="17"/>
      <c r="D133" s="18">
        <v>22</v>
      </c>
      <c r="E133" s="18">
        <v>340</v>
      </c>
      <c r="G133" s="18">
        <v>18</v>
      </c>
      <c r="H133" s="18">
        <v>239</v>
      </c>
      <c r="J133" s="18">
        <v>17</v>
      </c>
      <c r="K133" s="18">
        <v>258</v>
      </c>
      <c r="M133" s="18">
        <v>16</v>
      </c>
      <c r="N133" s="18">
        <v>241</v>
      </c>
      <c r="Q133" s="17"/>
    </row>
    <row r="134" spans="1:14" ht="15.75">
      <c r="A134" s="17" t="s">
        <v>79</v>
      </c>
      <c r="B134" s="17"/>
      <c r="C134" s="17"/>
      <c r="D134" s="18">
        <v>74</v>
      </c>
      <c r="E134" s="18">
        <v>1031</v>
      </c>
      <c r="G134" s="18">
        <v>69</v>
      </c>
      <c r="H134" s="18">
        <v>963</v>
      </c>
      <c r="J134" s="18">
        <v>83</v>
      </c>
      <c r="K134" s="18">
        <v>1193</v>
      </c>
      <c r="M134" s="18">
        <v>105</v>
      </c>
      <c r="N134" s="18">
        <v>1504</v>
      </c>
    </row>
    <row r="135" ht="16.5" customHeight="1">
      <c r="Q135" s="17"/>
    </row>
    <row r="136" spans="1:19" ht="16.5" customHeight="1">
      <c r="A136" s="17" t="s">
        <v>172</v>
      </c>
      <c r="B136" s="17"/>
      <c r="C136" s="17"/>
      <c r="D136" s="18">
        <v>6</v>
      </c>
      <c r="E136" s="18">
        <v>72</v>
      </c>
      <c r="G136" s="18">
        <v>1</v>
      </c>
      <c r="H136" s="18">
        <v>15</v>
      </c>
      <c r="J136" s="18">
        <v>0</v>
      </c>
      <c r="K136" s="18">
        <v>0</v>
      </c>
      <c r="M136" s="18">
        <v>0</v>
      </c>
      <c r="N136" s="18">
        <v>0</v>
      </c>
      <c r="O136" s="28"/>
      <c r="P136" s="28"/>
      <c r="Q136" s="17"/>
      <c r="R136" s="46"/>
      <c r="S136" s="47"/>
    </row>
    <row r="137" ht="16.5" customHeight="1">
      <c r="Q137" s="17"/>
    </row>
    <row r="138" spans="1:17" ht="16.5" customHeight="1">
      <c r="A138" s="17" t="s">
        <v>38</v>
      </c>
      <c r="B138" s="17"/>
      <c r="C138" s="17"/>
      <c r="D138" s="18">
        <v>166</v>
      </c>
      <c r="E138" s="18">
        <v>2381</v>
      </c>
      <c r="G138" s="18">
        <v>180</v>
      </c>
      <c r="H138" s="18">
        <v>2677</v>
      </c>
      <c r="J138" s="18">
        <v>141</v>
      </c>
      <c r="K138" s="18">
        <v>2067</v>
      </c>
      <c r="M138" s="18">
        <v>105</v>
      </c>
      <c r="N138" s="18">
        <v>1500</v>
      </c>
      <c r="Q138" s="17"/>
    </row>
    <row r="139" spans="1:17" ht="15.75">
      <c r="A139" s="17" t="s">
        <v>144</v>
      </c>
      <c r="B139" s="17"/>
      <c r="C139" s="17"/>
      <c r="D139" s="18">
        <v>16</v>
      </c>
      <c r="E139" s="18">
        <v>241</v>
      </c>
      <c r="G139" s="18">
        <v>17</v>
      </c>
      <c r="H139" s="18">
        <v>254</v>
      </c>
      <c r="J139" s="18">
        <v>19</v>
      </c>
      <c r="K139" s="18">
        <v>260</v>
      </c>
      <c r="M139" s="18">
        <v>17</v>
      </c>
      <c r="N139" s="18">
        <v>239</v>
      </c>
      <c r="Q139" s="17"/>
    </row>
    <row r="140" spans="1:17" ht="15.75">
      <c r="A140" s="17" t="s">
        <v>191</v>
      </c>
      <c r="B140" s="17"/>
      <c r="C140" s="17"/>
      <c r="D140" s="18">
        <v>6</v>
      </c>
      <c r="E140" s="18">
        <v>86</v>
      </c>
      <c r="G140" s="18">
        <v>0</v>
      </c>
      <c r="H140" s="18">
        <v>0</v>
      </c>
      <c r="J140" s="18">
        <v>0</v>
      </c>
      <c r="K140" s="18">
        <v>0</v>
      </c>
      <c r="M140" s="18">
        <v>0</v>
      </c>
      <c r="N140" s="18">
        <v>0</v>
      </c>
      <c r="O140" s="28"/>
      <c r="P140" s="28"/>
      <c r="Q140" s="17"/>
    </row>
    <row r="141" spans="1:14" ht="15.75">
      <c r="A141" s="17" t="s">
        <v>192</v>
      </c>
      <c r="B141" s="17"/>
      <c r="C141" s="17"/>
      <c r="D141" s="18">
        <v>20</v>
      </c>
      <c r="E141" s="18">
        <v>268</v>
      </c>
      <c r="G141" s="18">
        <v>0</v>
      </c>
      <c r="H141" s="18">
        <v>0</v>
      </c>
      <c r="J141" s="18">
        <v>0</v>
      </c>
      <c r="K141" s="18">
        <v>0</v>
      </c>
      <c r="M141" s="18">
        <v>0</v>
      </c>
      <c r="N141" s="18">
        <v>0</v>
      </c>
    </row>
    <row r="142" ht="15.75">
      <c r="Q142" s="17"/>
    </row>
    <row r="143" spans="1:17" ht="15.75">
      <c r="A143" s="17" t="s">
        <v>39</v>
      </c>
      <c r="B143" s="17"/>
      <c r="C143" s="17"/>
      <c r="D143" s="18">
        <v>0</v>
      </c>
      <c r="E143" s="18">
        <v>0</v>
      </c>
      <c r="G143" s="18">
        <v>1</v>
      </c>
      <c r="H143" s="18">
        <v>12</v>
      </c>
      <c r="J143" s="18">
        <v>6</v>
      </c>
      <c r="K143" s="18">
        <v>81</v>
      </c>
      <c r="M143" s="18">
        <v>7</v>
      </c>
      <c r="N143" s="18">
        <v>74</v>
      </c>
      <c r="Q143" s="17"/>
    </row>
    <row r="144" spans="1:17" ht="15.75">
      <c r="A144" s="17" t="s">
        <v>143</v>
      </c>
      <c r="B144" s="17"/>
      <c r="C144" s="17"/>
      <c r="D144" s="18">
        <v>34</v>
      </c>
      <c r="E144" s="18">
        <v>497</v>
      </c>
      <c r="G144" s="18">
        <v>36</v>
      </c>
      <c r="H144" s="18">
        <v>541</v>
      </c>
      <c r="J144" s="18">
        <v>46</v>
      </c>
      <c r="K144" s="18">
        <v>697</v>
      </c>
      <c r="M144" s="18">
        <v>49</v>
      </c>
      <c r="N144" s="18">
        <v>740</v>
      </c>
      <c r="Q144" s="17"/>
    </row>
    <row r="145" spans="1:17" ht="15.75">
      <c r="A145" s="17" t="s">
        <v>40</v>
      </c>
      <c r="B145" s="17"/>
      <c r="C145" s="17"/>
      <c r="D145" s="18">
        <v>181</v>
      </c>
      <c r="E145" s="18">
        <v>2526</v>
      </c>
      <c r="G145" s="18">
        <v>167</v>
      </c>
      <c r="H145" s="18">
        <v>2289</v>
      </c>
      <c r="J145" s="18">
        <v>171</v>
      </c>
      <c r="K145" s="18">
        <v>2513</v>
      </c>
      <c r="M145" s="18">
        <v>174</v>
      </c>
      <c r="N145" s="18">
        <v>2545</v>
      </c>
      <c r="Q145" s="17"/>
    </row>
    <row r="146" spans="1:17" ht="15.75">
      <c r="A146" s="17" t="s">
        <v>41</v>
      </c>
      <c r="B146" s="17"/>
      <c r="C146" s="17"/>
      <c r="D146" s="18">
        <v>54</v>
      </c>
      <c r="E146" s="18">
        <v>773</v>
      </c>
      <c r="G146" s="18">
        <v>57</v>
      </c>
      <c r="H146" s="18">
        <v>765</v>
      </c>
      <c r="J146" s="18">
        <v>61</v>
      </c>
      <c r="K146" s="18">
        <v>871</v>
      </c>
      <c r="M146" s="18">
        <v>58</v>
      </c>
      <c r="N146" s="18">
        <v>823</v>
      </c>
      <c r="Q146" s="17"/>
    </row>
    <row r="147" spans="1:17" ht="15.75">
      <c r="A147" s="17" t="s">
        <v>42</v>
      </c>
      <c r="B147" s="17"/>
      <c r="C147" s="17"/>
      <c r="D147" s="18">
        <v>30</v>
      </c>
      <c r="E147" s="18">
        <v>439</v>
      </c>
      <c r="G147" s="18">
        <v>25</v>
      </c>
      <c r="H147" s="18">
        <v>374</v>
      </c>
      <c r="J147" s="18">
        <v>20</v>
      </c>
      <c r="K147" s="18">
        <v>301</v>
      </c>
      <c r="M147" s="18">
        <v>19</v>
      </c>
      <c r="N147" s="18">
        <v>274</v>
      </c>
      <c r="Q147" s="17"/>
    </row>
    <row r="148" spans="1:17" ht="15.75">
      <c r="A148" s="17" t="s">
        <v>43</v>
      </c>
      <c r="B148" s="17"/>
      <c r="C148" s="17"/>
      <c r="D148" s="18">
        <v>253</v>
      </c>
      <c r="E148" s="18">
        <v>3720</v>
      </c>
      <c r="G148" s="18">
        <v>282</v>
      </c>
      <c r="H148" s="18">
        <v>4106</v>
      </c>
      <c r="J148" s="18">
        <v>262</v>
      </c>
      <c r="K148" s="18">
        <v>3836</v>
      </c>
      <c r="M148" s="18">
        <v>242</v>
      </c>
      <c r="N148" s="18">
        <v>3609</v>
      </c>
      <c r="Q148" s="17"/>
    </row>
    <row r="149" spans="1:17" ht="15.75">
      <c r="A149" s="17"/>
      <c r="B149" s="17"/>
      <c r="C149" s="17"/>
      <c r="Q149" s="17"/>
    </row>
    <row r="150" spans="1:17" ht="15.75">
      <c r="A150" s="17" t="s">
        <v>178</v>
      </c>
      <c r="B150" s="17"/>
      <c r="C150" s="17"/>
      <c r="D150" s="18">
        <v>8</v>
      </c>
      <c r="E150" s="18">
        <v>106</v>
      </c>
      <c r="G150" s="18">
        <v>41</v>
      </c>
      <c r="H150" s="18">
        <v>599</v>
      </c>
      <c r="J150" s="18">
        <v>53</v>
      </c>
      <c r="K150" s="18">
        <v>794</v>
      </c>
      <c r="M150" s="18">
        <v>67</v>
      </c>
      <c r="N150" s="18">
        <v>971</v>
      </c>
      <c r="Q150" s="17"/>
    </row>
    <row r="151" spans="1:17" ht="15.75">
      <c r="A151" s="17" t="s">
        <v>182</v>
      </c>
      <c r="B151" s="17"/>
      <c r="C151" s="17"/>
      <c r="D151" s="18">
        <v>3</v>
      </c>
      <c r="E151" s="18">
        <v>40</v>
      </c>
      <c r="G151" s="18">
        <v>9</v>
      </c>
      <c r="H151" s="18">
        <v>128</v>
      </c>
      <c r="J151" s="18">
        <v>8</v>
      </c>
      <c r="K151" s="18">
        <v>106</v>
      </c>
      <c r="M151" s="18">
        <v>8</v>
      </c>
      <c r="N151" s="18">
        <v>116</v>
      </c>
      <c r="Q151" s="17"/>
    </row>
    <row r="152" spans="1:19" ht="15.75">
      <c r="A152" s="17"/>
      <c r="B152" s="17"/>
      <c r="C152" s="17"/>
      <c r="S152" s="35"/>
    </row>
    <row r="153" spans="1:17" ht="15.75">
      <c r="A153" s="17" t="s">
        <v>44</v>
      </c>
      <c r="B153" s="17"/>
      <c r="C153" s="17"/>
      <c r="D153" s="18">
        <v>242</v>
      </c>
      <c r="E153" s="18">
        <v>3615</v>
      </c>
      <c r="G153" s="18">
        <v>240</v>
      </c>
      <c r="H153" s="18">
        <v>3637</v>
      </c>
      <c r="J153" s="18">
        <v>229</v>
      </c>
      <c r="K153" s="18">
        <v>3451</v>
      </c>
      <c r="M153" s="18">
        <v>225</v>
      </c>
      <c r="N153" s="18">
        <v>3416</v>
      </c>
      <c r="Q153" s="17"/>
    </row>
    <row r="154" spans="1:19" ht="15.75">
      <c r="A154" s="17"/>
      <c r="B154" s="17"/>
      <c r="C154" s="17"/>
      <c r="Q154" s="17"/>
      <c r="S154" s="35"/>
    </row>
    <row r="155" spans="1:17" ht="15.75">
      <c r="A155" s="17" t="s">
        <v>45</v>
      </c>
      <c r="B155" s="17"/>
      <c r="C155" s="17"/>
      <c r="D155" s="18">
        <v>0</v>
      </c>
      <c r="E155" s="18">
        <v>0</v>
      </c>
      <c r="G155" s="18">
        <v>0</v>
      </c>
      <c r="H155" s="18">
        <v>0</v>
      </c>
      <c r="J155" s="18">
        <v>1</v>
      </c>
      <c r="K155" s="18">
        <v>12</v>
      </c>
      <c r="M155" s="18">
        <v>0</v>
      </c>
      <c r="N155" s="18">
        <v>0</v>
      </c>
      <c r="Q155" s="17"/>
    </row>
    <row r="156" spans="1:17" ht="15.75">
      <c r="A156" s="17"/>
      <c r="B156" s="17"/>
      <c r="C156" s="17"/>
      <c r="Q156" s="17"/>
    </row>
    <row r="157" spans="1:19" ht="15.75">
      <c r="A157" s="29" t="s">
        <v>101</v>
      </c>
      <c r="B157" s="29"/>
      <c r="C157" s="29"/>
      <c r="P157" s="35"/>
      <c r="Q157" s="17"/>
      <c r="S157" s="35"/>
    </row>
    <row r="158" spans="1:17" ht="15.75">
      <c r="A158" s="17" t="s">
        <v>91</v>
      </c>
      <c r="B158" s="17"/>
      <c r="C158" s="17"/>
      <c r="D158" s="18">
        <v>10</v>
      </c>
      <c r="E158" s="18">
        <v>111</v>
      </c>
      <c r="G158" s="18">
        <v>12</v>
      </c>
      <c r="H158" s="18">
        <v>144</v>
      </c>
      <c r="J158" s="18">
        <v>18</v>
      </c>
      <c r="K158" s="18">
        <v>207</v>
      </c>
      <c r="M158" s="18">
        <v>22</v>
      </c>
      <c r="N158" s="18">
        <v>229</v>
      </c>
      <c r="Q158" s="17"/>
    </row>
    <row r="159" spans="1:17" ht="13.5" customHeight="1">
      <c r="A159" s="17"/>
      <c r="B159" s="17"/>
      <c r="C159" s="17"/>
      <c r="Q159" s="17"/>
    </row>
    <row r="160" spans="1:17" ht="13.5" customHeight="1">
      <c r="A160" s="17"/>
      <c r="B160" s="17"/>
      <c r="C160" s="17"/>
      <c r="Q160" s="29"/>
    </row>
    <row r="161" spans="1:17" ht="13.5" customHeight="1">
      <c r="A161" s="37" t="s">
        <v>35</v>
      </c>
      <c r="B161" s="29"/>
      <c r="C161" s="29"/>
      <c r="D161" s="18">
        <f>SUM(D130:D159)</f>
        <v>1425</v>
      </c>
      <c r="E161" s="18">
        <f>SUM(E130:E159)</f>
        <v>20532</v>
      </c>
      <c r="G161" s="18">
        <f>SUM(G130:G159)</f>
        <v>1431</v>
      </c>
      <c r="H161" s="18">
        <f>SUM(H130:H159)</f>
        <v>20726</v>
      </c>
      <c r="J161" s="18">
        <f>SUM(J130:J159)</f>
        <v>1433</v>
      </c>
      <c r="K161" s="18">
        <f>SUM(K130:K159)</f>
        <v>21083</v>
      </c>
      <c r="M161" s="18">
        <f>SUM(M130:M159)</f>
        <v>1402</v>
      </c>
      <c r="N161" s="18">
        <f>SUM(N130:N159)</f>
        <v>20533</v>
      </c>
      <c r="Q161" s="29"/>
    </row>
    <row r="162" spans="1:19" ht="13.5" customHeight="1">
      <c r="A162" s="37"/>
      <c r="B162" s="29"/>
      <c r="C162" s="29"/>
      <c r="O162" s="44"/>
      <c r="P162" s="44"/>
      <c r="Q162" s="17"/>
      <c r="R162" s="44"/>
      <c r="S162" s="44"/>
    </row>
    <row r="163" spans="1:17" ht="13.5" customHeight="1">
      <c r="A163" s="48">
        <v>4</v>
      </c>
      <c r="B163" s="17"/>
      <c r="C163" s="17"/>
      <c r="Q163" s="17"/>
    </row>
    <row r="164" spans="1:19" ht="16.5" customHeight="1">
      <c r="A164" s="17"/>
      <c r="B164" s="17"/>
      <c r="C164" s="17"/>
      <c r="P164" s="35"/>
      <c r="Q164" s="17"/>
      <c r="S164" s="35"/>
    </row>
    <row r="165" spans="1:19" ht="16.5" customHeight="1">
      <c r="A165" s="17" t="s">
        <v>46</v>
      </c>
      <c r="B165" s="17"/>
      <c r="C165" s="17"/>
      <c r="O165" s="39"/>
      <c r="P165" s="39"/>
      <c r="R165" s="39"/>
      <c r="S165" s="39"/>
    </row>
    <row r="166" spans="1:19" ht="16.5" customHeight="1">
      <c r="A166" s="17"/>
      <c r="B166" s="17"/>
      <c r="C166" s="17"/>
      <c r="D166" s="38" t="s">
        <v>181</v>
      </c>
      <c r="E166" s="38"/>
      <c r="G166" s="38" t="s">
        <v>193</v>
      </c>
      <c r="H166" s="38"/>
      <c r="J166" s="70" t="s">
        <v>198</v>
      </c>
      <c r="K166" s="70"/>
      <c r="M166" s="70" t="s">
        <v>203</v>
      </c>
      <c r="N166" s="70"/>
      <c r="P166" s="35"/>
      <c r="Q166" s="17"/>
      <c r="S166" s="35"/>
    </row>
    <row r="167" spans="1:19" ht="16.5" customHeight="1">
      <c r="A167" s="17" t="s">
        <v>2</v>
      </c>
      <c r="B167" s="17"/>
      <c r="C167" s="17"/>
      <c r="D167" s="59" t="s">
        <v>4</v>
      </c>
      <c r="E167" s="59" t="s">
        <v>3</v>
      </c>
      <c r="G167" s="59" t="s">
        <v>4</v>
      </c>
      <c r="H167" s="59" t="s">
        <v>3</v>
      </c>
      <c r="J167" s="59" t="s">
        <v>4</v>
      </c>
      <c r="K167" s="59" t="s">
        <v>3</v>
      </c>
      <c r="M167" s="59" t="s">
        <v>4</v>
      </c>
      <c r="N167" s="59" t="s">
        <v>3</v>
      </c>
      <c r="P167" s="35"/>
      <c r="Q167" s="17"/>
      <c r="S167" s="35"/>
    </row>
    <row r="168" spans="1:19" ht="16.5" customHeight="1">
      <c r="A168" s="17" t="s">
        <v>5</v>
      </c>
      <c r="B168" s="17"/>
      <c r="C168" s="17"/>
      <c r="D168" s="59" t="s">
        <v>6</v>
      </c>
      <c r="E168" s="59" t="s">
        <v>7</v>
      </c>
      <c r="G168" s="59" t="s">
        <v>6</v>
      </c>
      <c r="H168" s="59" t="s">
        <v>7</v>
      </c>
      <c r="J168" s="59" t="s">
        <v>6</v>
      </c>
      <c r="K168" s="59" t="s">
        <v>7</v>
      </c>
      <c r="M168" s="59" t="s">
        <v>6</v>
      </c>
      <c r="N168" s="59" t="s">
        <v>7</v>
      </c>
      <c r="P168" s="35"/>
      <c r="Q168" s="17"/>
      <c r="S168" s="35"/>
    </row>
    <row r="169" spans="1:17" ht="16.5" customHeight="1">
      <c r="A169" s="17"/>
      <c r="B169" s="17"/>
      <c r="C169" s="17"/>
      <c r="Q169" s="17"/>
    </row>
    <row r="170" spans="1:17" ht="16.5" customHeight="1">
      <c r="A170" s="17" t="s">
        <v>47</v>
      </c>
      <c r="B170" s="17"/>
      <c r="C170" s="17"/>
      <c r="D170" s="18">
        <v>350</v>
      </c>
      <c r="E170" s="18">
        <v>5031</v>
      </c>
      <c r="G170" s="18">
        <v>338</v>
      </c>
      <c r="H170" s="18">
        <v>4867</v>
      </c>
      <c r="J170" s="18">
        <v>430</v>
      </c>
      <c r="K170" s="18">
        <v>6086</v>
      </c>
      <c r="M170" s="18">
        <v>537</v>
      </c>
      <c r="N170" s="18">
        <v>7668</v>
      </c>
      <c r="Q170" s="17"/>
    </row>
    <row r="171" spans="1:17" ht="16.5" customHeight="1">
      <c r="A171" s="17" t="s">
        <v>95</v>
      </c>
      <c r="B171" s="17"/>
      <c r="C171" s="17"/>
      <c r="D171" s="18">
        <v>5</v>
      </c>
      <c r="E171" s="18">
        <v>54</v>
      </c>
      <c r="G171" s="18">
        <v>0</v>
      </c>
      <c r="H171" s="18">
        <v>0</v>
      </c>
      <c r="J171" s="18">
        <v>1</v>
      </c>
      <c r="K171" s="18">
        <v>3</v>
      </c>
      <c r="M171" s="18">
        <v>0</v>
      </c>
      <c r="N171" s="18">
        <v>0</v>
      </c>
      <c r="Q171" s="17"/>
    </row>
    <row r="172" spans="1:17" ht="16.5" customHeight="1">
      <c r="A172" s="17" t="s">
        <v>96</v>
      </c>
      <c r="B172" s="17"/>
      <c r="C172" s="17"/>
      <c r="D172" s="18">
        <v>2</v>
      </c>
      <c r="E172" s="18">
        <v>33</v>
      </c>
      <c r="G172" s="18">
        <v>0</v>
      </c>
      <c r="H172" s="18">
        <v>0</v>
      </c>
      <c r="J172" s="18">
        <v>0</v>
      </c>
      <c r="K172" s="18">
        <v>0</v>
      </c>
      <c r="M172" s="18">
        <v>0</v>
      </c>
      <c r="N172" s="18">
        <v>0</v>
      </c>
      <c r="Q172" s="17"/>
    </row>
    <row r="173" spans="1:17" ht="16.5" customHeight="1">
      <c r="A173" s="17" t="s">
        <v>97</v>
      </c>
      <c r="B173" s="17"/>
      <c r="C173" s="17"/>
      <c r="D173" s="18">
        <v>3</v>
      </c>
      <c r="E173" s="18">
        <v>39</v>
      </c>
      <c r="G173" s="18">
        <v>0</v>
      </c>
      <c r="H173" s="18">
        <v>0</v>
      </c>
      <c r="J173" s="18">
        <v>0</v>
      </c>
      <c r="K173" s="18">
        <v>0</v>
      </c>
      <c r="M173" s="18">
        <v>0</v>
      </c>
      <c r="N173" s="18">
        <v>0</v>
      </c>
      <c r="Q173" s="17"/>
    </row>
    <row r="174" spans="1:17" ht="16.5" customHeight="1">
      <c r="A174" s="17"/>
      <c r="B174" s="17"/>
      <c r="C174" s="17"/>
      <c r="Q174" s="17"/>
    </row>
    <row r="175" spans="1:19" ht="16.5" customHeight="1">
      <c r="A175" s="17" t="s">
        <v>136</v>
      </c>
      <c r="B175" s="43"/>
      <c r="C175" s="43"/>
      <c r="D175" s="18">
        <v>109</v>
      </c>
      <c r="E175" s="18">
        <v>1632</v>
      </c>
      <c r="G175" s="18">
        <v>129</v>
      </c>
      <c r="H175" s="18">
        <v>1963</v>
      </c>
      <c r="J175" s="18">
        <v>153</v>
      </c>
      <c r="K175" s="18">
        <v>2287</v>
      </c>
      <c r="M175" s="18">
        <v>160</v>
      </c>
      <c r="N175" s="18">
        <v>2397</v>
      </c>
      <c r="P175" s="35"/>
      <c r="Q175" s="17"/>
      <c r="S175" s="35"/>
    </row>
    <row r="176" spans="1:17" ht="16.5" customHeight="1">
      <c r="A176" s="29"/>
      <c r="B176" s="17"/>
      <c r="C176" s="17"/>
      <c r="Q176" s="17"/>
    </row>
    <row r="177" spans="1:19" ht="16.5" customHeight="1">
      <c r="A177" s="17" t="s">
        <v>62</v>
      </c>
      <c r="B177" s="17"/>
      <c r="C177" s="17"/>
      <c r="D177" s="18">
        <v>193</v>
      </c>
      <c r="E177" s="18">
        <v>2490</v>
      </c>
      <c r="G177" s="18">
        <v>163</v>
      </c>
      <c r="H177" s="18">
        <v>2202</v>
      </c>
      <c r="J177" s="18">
        <v>180</v>
      </c>
      <c r="K177" s="18">
        <v>2516</v>
      </c>
      <c r="M177" s="18">
        <v>203</v>
      </c>
      <c r="N177" s="18">
        <v>2727</v>
      </c>
      <c r="P177" s="35"/>
      <c r="Q177" s="17"/>
      <c r="S177" s="35"/>
    </row>
    <row r="178" spans="1:17" ht="16.5" customHeight="1">
      <c r="A178" s="17"/>
      <c r="B178" s="17"/>
      <c r="C178" s="17"/>
      <c r="Q178" s="17"/>
    </row>
    <row r="179" spans="1:17" ht="15.75">
      <c r="A179" s="17" t="s">
        <v>48</v>
      </c>
      <c r="B179" s="17"/>
      <c r="C179" s="17"/>
      <c r="D179" s="18">
        <v>529</v>
      </c>
      <c r="E179" s="18">
        <v>7745</v>
      </c>
      <c r="G179" s="18">
        <v>533</v>
      </c>
      <c r="H179" s="18">
        <v>7809</v>
      </c>
      <c r="J179" s="18">
        <v>491</v>
      </c>
      <c r="K179" s="18">
        <v>7108</v>
      </c>
      <c r="M179" s="18">
        <v>387</v>
      </c>
      <c r="N179" s="18">
        <v>5582</v>
      </c>
      <c r="Q179" s="17"/>
    </row>
    <row r="180" spans="1:17" ht="15.75">
      <c r="A180" s="17" t="s">
        <v>205</v>
      </c>
      <c r="B180" s="17"/>
      <c r="C180" s="17"/>
      <c r="D180" s="18">
        <v>0</v>
      </c>
      <c r="E180" s="18">
        <v>0</v>
      </c>
      <c r="G180" s="18">
        <v>0</v>
      </c>
      <c r="H180" s="18">
        <v>0</v>
      </c>
      <c r="J180" s="18">
        <v>0</v>
      </c>
      <c r="K180" s="18">
        <v>0</v>
      </c>
      <c r="M180" s="18">
        <v>1</v>
      </c>
      <c r="N180" s="18">
        <v>18</v>
      </c>
      <c r="Q180" s="17"/>
    </row>
    <row r="181" spans="1:17" ht="15.75">
      <c r="A181" s="17" t="s">
        <v>194</v>
      </c>
      <c r="B181" s="17"/>
      <c r="C181" s="17"/>
      <c r="D181" s="28" t="s">
        <v>180</v>
      </c>
      <c r="E181" s="28" t="s">
        <v>180</v>
      </c>
      <c r="G181" s="18">
        <v>1</v>
      </c>
      <c r="H181" s="18">
        <v>6</v>
      </c>
      <c r="J181" s="18">
        <v>109</v>
      </c>
      <c r="K181" s="18">
        <v>1618</v>
      </c>
      <c r="M181" s="18">
        <v>190</v>
      </c>
      <c r="N181" s="18">
        <v>2802</v>
      </c>
      <c r="Q181" s="17"/>
    </row>
    <row r="182" spans="1:17" ht="15.75">
      <c r="A182" s="17" t="s">
        <v>51</v>
      </c>
      <c r="B182" s="17"/>
      <c r="C182" s="17"/>
      <c r="D182" s="18">
        <v>6</v>
      </c>
      <c r="E182" s="18">
        <v>91</v>
      </c>
      <c r="F182" s="18" t="s">
        <v>1</v>
      </c>
      <c r="G182" s="18">
        <v>4</v>
      </c>
      <c r="H182" s="18">
        <v>60</v>
      </c>
      <c r="I182" s="18" t="s">
        <v>1</v>
      </c>
      <c r="J182" s="18">
        <v>4</v>
      </c>
      <c r="K182" s="18">
        <v>60</v>
      </c>
      <c r="L182" s="18" t="s">
        <v>1</v>
      </c>
      <c r="M182" s="18">
        <v>6</v>
      </c>
      <c r="N182" s="18">
        <v>96</v>
      </c>
      <c r="Q182" s="17"/>
    </row>
    <row r="183" spans="1:17" ht="15.75">
      <c r="A183" s="43" t="s">
        <v>52</v>
      </c>
      <c r="B183" s="43"/>
      <c r="C183" s="43"/>
      <c r="D183" s="18">
        <v>13</v>
      </c>
      <c r="E183" s="18">
        <v>193</v>
      </c>
      <c r="G183" s="18">
        <v>10</v>
      </c>
      <c r="H183" s="18">
        <v>152</v>
      </c>
      <c r="J183" s="18">
        <v>8</v>
      </c>
      <c r="K183" s="18">
        <v>119</v>
      </c>
      <c r="M183" s="18">
        <v>9</v>
      </c>
      <c r="N183" s="18">
        <v>133</v>
      </c>
      <c r="Q183" s="17"/>
    </row>
    <row r="184" spans="1:17" ht="15.75">
      <c r="A184" s="43" t="s">
        <v>206</v>
      </c>
      <c r="B184" s="43"/>
      <c r="C184" s="43"/>
      <c r="D184" s="18">
        <v>0</v>
      </c>
      <c r="E184" s="18">
        <v>0</v>
      </c>
      <c r="G184" s="18">
        <v>0</v>
      </c>
      <c r="H184" s="18">
        <v>0</v>
      </c>
      <c r="J184" s="18">
        <v>0</v>
      </c>
      <c r="K184" s="18">
        <v>0</v>
      </c>
      <c r="M184" s="18">
        <v>1</v>
      </c>
      <c r="N184" s="18">
        <v>15</v>
      </c>
      <c r="Q184" s="17"/>
    </row>
    <row r="185" spans="1:17" ht="15.75">
      <c r="A185" s="17" t="s">
        <v>184</v>
      </c>
      <c r="B185" s="43"/>
      <c r="C185" s="43"/>
      <c r="D185" s="18">
        <v>18</v>
      </c>
      <c r="E185" s="18">
        <v>273</v>
      </c>
      <c r="G185" s="18">
        <v>46</v>
      </c>
      <c r="H185" s="18">
        <v>717</v>
      </c>
      <c r="J185" s="18">
        <v>45</v>
      </c>
      <c r="K185" s="18">
        <v>751</v>
      </c>
      <c r="M185" s="18">
        <v>20</v>
      </c>
      <c r="N185" s="18">
        <v>334</v>
      </c>
      <c r="Q185" s="17"/>
    </row>
    <row r="186" spans="1:14" ht="15.75">
      <c r="A186" s="17" t="s">
        <v>99</v>
      </c>
      <c r="B186" s="43"/>
      <c r="C186" s="43"/>
      <c r="D186" s="18">
        <v>0</v>
      </c>
      <c r="E186" s="18">
        <v>0</v>
      </c>
      <c r="G186" s="18">
        <v>0</v>
      </c>
      <c r="H186" s="18">
        <v>0</v>
      </c>
      <c r="J186" s="18">
        <v>0</v>
      </c>
      <c r="K186" s="18">
        <v>0</v>
      </c>
      <c r="M186" s="18">
        <v>1</v>
      </c>
      <c r="N186" s="18">
        <v>12</v>
      </c>
    </row>
    <row r="187" spans="1:17" ht="15.75">
      <c r="A187" s="17"/>
      <c r="B187" s="17"/>
      <c r="C187" s="17"/>
      <c r="Q187" s="17"/>
    </row>
    <row r="188" spans="1:17" ht="15.75">
      <c r="A188" s="17" t="s">
        <v>199</v>
      </c>
      <c r="B188" s="17"/>
      <c r="C188" s="17"/>
      <c r="D188" s="28" t="s">
        <v>180</v>
      </c>
      <c r="E188" s="28" t="s">
        <v>180</v>
      </c>
      <c r="G188" s="28" t="s">
        <v>180</v>
      </c>
      <c r="H188" s="28" t="s">
        <v>180</v>
      </c>
      <c r="J188" s="18">
        <v>1</v>
      </c>
      <c r="K188" s="18">
        <v>15</v>
      </c>
      <c r="M188" s="18">
        <v>1</v>
      </c>
      <c r="N188" s="18">
        <v>12</v>
      </c>
      <c r="Q188" s="17"/>
    </row>
    <row r="189" spans="1:17" ht="15.75">
      <c r="A189" s="17" t="s">
        <v>207</v>
      </c>
      <c r="B189" s="17"/>
      <c r="C189" s="17"/>
      <c r="D189" s="28" t="s">
        <v>180</v>
      </c>
      <c r="E189" s="28" t="s">
        <v>180</v>
      </c>
      <c r="G189" s="28" t="s">
        <v>180</v>
      </c>
      <c r="H189" s="28" t="s">
        <v>180</v>
      </c>
      <c r="J189" s="28" t="s">
        <v>180</v>
      </c>
      <c r="K189" s="28" t="s">
        <v>180</v>
      </c>
      <c r="M189" s="18">
        <v>31</v>
      </c>
      <c r="N189" s="18">
        <v>459</v>
      </c>
      <c r="Q189" s="17"/>
    </row>
    <row r="190" spans="1:17" ht="15.75">
      <c r="A190" s="17" t="s">
        <v>208</v>
      </c>
      <c r="B190" s="17"/>
      <c r="C190" s="17"/>
      <c r="D190" s="28" t="s">
        <v>180</v>
      </c>
      <c r="E190" s="28" t="s">
        <v>180</v>
      </c>
      <c r="G190" s="28" t="s">
        <v>180</v>
      </c>
      <c r="H190" s="28" t="s">
        <v>180</v>
      </c>
      <c r="J190" s="28" t="s">
        <v>180</v>
      </c>
      <c r="K190" s="28" t="s">
        <v>180</v>
      </c>
      <c r="M190" s="18">
        <v>12</v>
      </c>
      <c r="N190" s="18">
        <v>181</v>
      </c>
      <c r="Q190" s="17"/>
    </row>
    <row r="191" spans="1:17" ht="15.75">
      <c r="A191" s="17" t="s">
        <v>209</v>
      </c>
      <c r="B191" s="17"/>
      <c r="C191" s="17"/>
      <c r="D191" s="28" t="s">
        <v>180</v>
      </c>
      <c r="E191" s="28" t="s">
        <v>180</v>
      </c>
      <c r="G191" s="28" t="s">
        <v>180</v>
      </c>
      <c r="H191" s="28" t="s">
        <v>180</v>
      </c>
      <c r="J191" s="28" t="s">
        <v>180</v>
      </c>
      <c r="K191" s="28" t="s">
        <v>180</v>
      </c>
      <c r="M191" s="18">
        <v>26</v>
      </c>
      <c r="N191" s="18">
        <v>396</v>
      </c>
      <c r="Q191" s="17"/>
    </row>
    <row r="192" spans="1:17" ht="15.75">
      <c r="A192" s="17" t="s">
        <v>210</v>
      </c>
      <c r="B192" s="17"/>
      <c r="C192" s="17"/>
      <c r="D192" s="28" t="s">
        <v>180</v>
      </c>
      <c r="E192" s="28" t="s">
        <v>180</v>
      </c>
      <c r="G192" s="28" t="s">
        <v>180</v>
      </c>
      <c r="H192" s="28" t="s">
        <v>180</v>
      </c>
      <c r="J192" s="28" t="s">
        <v>180</v>
      </c>
      <c r="K192" s="28" t="s">
        <v>180</v>
      </c>
      <c r="M192" s="18">
        <v>20</v>
      </c>
      <c r="N192" s="18">
        <v>294</v>
      </c>
      <c r="Q192" s="17"/>
    </row>
    <row r="193" spans="1:17" ht="15.75">
      <c r="A193" s="17" t="s">
        <v>211</v>
      </c>
      <c r="B193" s="17"/>
      <c r="C193" s="17"/>
      <c r="D193" s="28" t="s">
        <v>180</v>
      </c>
      <c r="E193" s="28" t="s">
        <v>180</v>
      </c>
      <c r="G193" s="28" t="s">
        <v>180</v>
      </c>
      <c r="H193" s="28" t="s">
        <v>180</v>
      </c>
      <c r="J193" s="28" t="s">
        <v>180</v>
      </c>
      <c r="K193" s="28" t="s">
        <v>180</v>
      </c>
      <c r="M193" s="18">
        <v>8</v>
      </c>
      <c r="N193" s="18">
        <v>117</v>
      </c>
      <c r="Q193" s="17"/>
    </row>
    <row r="194" spans="1:17" ht="15.75">
      <c r="A194" s="17" t="s">
        <v>212</v>
      </c>
      <c r="B194" s="17"/>
      <c r="C194" s="17"/>
      <c r="D194" s="28" t="s">
        <v>180</v>
      </c>
      <c r="E194" s="28" t="s">
        <v>180</v>
      </c>
      <c r="G194" s="28" t="s">
        <v>180</v>
      </c>
      <c r="H194" s="28" t="s">
        <v>180</v>
      </c>
      <c r="J194" s="28" t="s">
        <v>180</v>
      </c>
      <c r="K194" s="28" t="s">
        <v>180</v>
      </c>
      <c r="M194" s="18">
        <v>3</v>
      </c>
      <c r="N194" s="18">
        <v>46</v>
      </c>
      <c r="Q194" s="17"/>
    </row>
    <row r="195" spans="1:17" ht="15.75">
      <c r="A195" s="17" t="s">
        <v>213</v>
      </c>
      <c r="B195" s="17"/>
      <c r="C195" s="17"/>
      <c r="D195" s="28" t="s">
        <v>180</v>
      </c>
      <c r="E195" s="28" t="s">
        <v>180</v>
      </c>
      <c r="G195" s="28" t="s">
        <v>180</v>
      </c>
      <c r="H195" s="28" t="s">
        <v>180</v>
      </c>
      <c r="J195" s="28" t="s">
        <v>180</v>
      </c>
      <c r="K195" s="28" t="s">
        <v>180</v>
      </c>
      <c r="M195" s="18">
        <v>13</v>
      </c>
      <c r="N195" s="18">
        <v>195</v>
      </c>
      <c r="Q195" s="17"/>
    </row>
    <row r="196" spans="1:17" ht="15.75">
      <c r="A196" s="17" t="s">
        <v>214</v>
      </c>
      <c r="B196" s="17"/>
      <c r="C196" s="17"/>
      <c r="D196" s="28" t="s">
        <v>180</v>
      </c>
      <c r="E196" s="28" t="s">
        <v>180</v>
      </c>
      <c r="G196" s="28" t="s">
        <v>180</v>
      </c>
      <c r="H196" s="28" t="s">
        <v>180</v>
      </c>
      <c r="J196" s="28" t="s">
        <v>180</v>
      </c>
      <c r="K196" s="28" t="s">
        <v>180</v>
      </c>
      <c r="M196" s="18">
        <v>11</v>
      </c>
      <c r="N196" s="18">
        <v>167</v>
      </c>
      <c r="Q196" s="17"/>
    </row>
    <row r="197" spans="1:17" ht="15.75">
      <c r="A197" s="17" t="s">
        <v>215</v>
      </c>
      <c r="B197" s="17"/>
      <c r="C197" s="17"/>
      <c r="D197" s="28" t="s">
        <v>180</v>
      </c>
      <c r="E197" s="28" t="s">
        <v>180</v>
      </c>
      <c r="G197" s="28" t="s">
        <v>180</v>
      </c>
      <c r="H197" s="28" t="s">
        <v>180</v>
      </c>
      <c r="J197" s="28" t="s">
        <v>180</v>
      </c>
      <c r="K197" s="28" t="s">
        <v>180</v>
      </c>
      <c r="M197" s="18">
        <v>15</v>
      </c>
      <c r="N197" s="18">
        <v>224</v>
      </c>
      <c r="Q197" s="17"/>
    </row>
    <row r="198" spans="1:17" ht="15.75">
      <c r="A198" s="17"/>
      <c r="B198" s="17"/>
      <c r="C198" s="17"/>
      <c r="Q198" s="17"/>
    </row>
    <row r="199" spans="1:17" ht="13.5" customHeight="1">
      <c r="A199" s="17" t="s">
        <v>101</v>
      </c>
      <c r="B199" s="17"/>
      <c r="C199" s="17"/>
      <c r="Q199" s="17"/>
    </row>
    <row r="200" spans="1:17" ht="13.5" customHeight="1">
      <c r="A200" s="17" t="s">
        <v>50</v>
      </c>
      <c r="B200" s="17"/>
      <c r="C200" s="17"/>
      <c r="D200" s="18">
        <v>4</v>
      </c>
      <c r="E200" s="18">
        <v>48</v>
      </c>
      <c r="G200" s="18">
        <v>2</v>
      </c>
      <c r="H200" s="18">
        <v>30</v>
      </c>
      <c r="J200" s="18">
        <v>5</v>
      </c>
      <c r="K200" s="18">
        <v>75</v>
      </c>
      <c r="M200" s="18">
        <v>3</v>
      </c>
      <c r="N200" s="18">
        <v>45</v>
      </c>
      <c r="Q200" s="17"/>
    </row>
    <row r="201" spans="1:17" ht="13.5" customHeight="1">
      <c r="A201" s="17"/>
      <c r="B201" s="17"/>
      <c r="C201" s="17"/>
      <c r="Q201" s="17"/>
    </row>
    <row r="202" spans="1:19" ht="13.5" customHeight="1">
      <c r="A202" s="17" t="s">
        <v>53</v>
      </c>
      <c r="B202" s="17"/>
      <c r="C202" s="17"/>
      <c r="D202" s="18">
        <v>180</v>
      </c>
      <c r="E202" s="18">
        <v>2666</v>
      </c>
      <c r="G202" s="18">
        <v>239</v>
      </c>
      <c r="H202" s="18">
        <v>3462</v>
      </c>
      <c r="J202" s="18">
        <v>165</v>
      </c>
      <c r="K202" s="18">
        <v>2412</v>
      </c>
      <c r="M202" s="18">
        <v>44</v>
      </c>
      <c r="N202" s="18">
        <v>606</v>
      </c>
      <c r="P202" s="35"/>
      <c r="Q202" s="17"/>
      <c r="S202" s="35"/>
    </row>
    <row r="203" spans="1:19" ht="13.5" customHeight="1">
      <c r="A203" s="17"/>
      <c r="B203" s="17"/>
      <c r="C203" s="17"/>
      <c r="P203" s="35"/>
      <c r="Q203" s="17"/>
      <c r="S203" s="35"/>
    </row>
    <row r="204" spans="1:17" ht="13.5" customHeight="1">
      <c r="A204" s="17"/>
      <c r="B204" s="17"/>
      <c r="C204" s="17"/>
      <c r="Q204" s="17"/>
    </row>
    <row r="205" spans="1:17" ht="13.5" customHeight="1">
      <c r="A205" s="17" t="s">
        <v>35</v>
      </c>
      <c r="B205" s="17"/>
      <c r="C205" s="17"/>
      <c r="D205" s="18">
        <f>SUM(D170:D202)</f>
        <v>1412</v>
      </c>
      <c r="E205" s="18">
        <f>SUM(E170:E202)</f>
        <v>20295</v>
      </c>
      <c r="G205" s="18">
        <f>SUM(G170:G202)</f>
        <v>1465</v>
      </c>
      <c r="H205" s="18">
        <f>SUM(H170:H202)</f>
        <v>21268</v>
      </c>
      <c r="J205" s="18">
        <f>SUM(J170:J202)</f>
        <v>1592</v>
      </c>
      <c r="K205" s="18">
        <f>SUM(K170:K202)</f>
        <v>23050</v>
      </c>
      <c r="M205" s="18">
        <f>SUM(M170:M202)</f>
        <v>1702</v>
      </c>
      <c r="N205" s="18">
        <f>SUM(N170:N202)</f>
        <v>24526</v>
      </c>
      <c r="Q205" s="17"/>
    </row>
    <row r="206" spans="1:17" ht="13.5" customHeight="1">
      <c r="A206" s="17"/>
      <c r="B206" s="17"/>
      <c r="C206" s="17"/>
      <c r="Q206" s="17"/>
    </row>
    <row r="207" spans="1:17" ht="13.5" customHeight="1">
      <c r="A207" s="17"/>
      <c r="B207" s="17"/>
      <c r="C207" s="17"/>
      <c r="Q207" s="17"/>
    </row>
    <row r="208" spans="1:19" ht="13.5" customHeight="1">
      <c r="A208" s="17" t="s">
        <v>54</v>
      </c>
      <c r="B208" s="17"/>
      <c r="C208" s="17"/>
      <c r="D208" s="18">
        <v>36</v>
      </c>
      <c r="E208" s="18">
        <v>178</v>
      </c>
      <c r="G208" s="18">
        <v>59</v>
      </c>
      <c r="H208" s="18">
        <v>347</v>
      </c>
      <c r="J208" s="18">
        <v>54</v>
      </c>
      <c r="K208" s="18">
        <v>304</v>
      </c>
      <c r="M208" s="18">
        <v>43</v>
      </c>
      <c r="N208" s="18">
        <v>236</v>
      </c>
      <c r="O208" s="17"/>
      <c r="P208" s="17"/>
      <c r="Q208" s="17"/>
      <c r="R208" s="17"/>
      <c r="S208" s="17"/>
    </row>
    <row r="209" spans="1:17" ht="13.5" customHeight="1">
      <c r="A209" s="17"/>
      <c r="B209" s="17"/>
      <c r="C209" s="17"/>
      <c r="Q209" s="17"/>
    </row>
    <row r="210" spans="1:19" ht="13.5" customHeight="1">
      <c r="A210" s="17" t="s">
        <v>139</v>
      </c>
      <c r="B210" s="17"/>
      <c r="C210" s="17"/>
      <c r="D210" s="18">
        <v>1028</v>
      </c>
      <c r="E210" s="18">
        <v>14322</v>
      </c>
      <c r="G210" s="18">
        <v>1002</v>
      </c>
      <c r="H210" s="18">
        <v>14003</v>
      </c>
      <c r="J210" s="18">
        <v>880</v>
      </c>
      <c r="K210" s="18">
        <v>12329</v>
      </c>
      <c r="M210" s="18">
        <v>855</v>
      </c>
      <c r="N210" s="18">
        <v>12063</v>
      </c>
      <c r="O210" s="47"/>
      <c r="P210" s="47"/>
      <c r="Q210" s="17"/>
      <c r="R210" s="47"/>
      <c r="S210" s="47"/>
    </row>
    <row r="211" spans="1:17" ht="13.5" customHeight="1">
      <c r="A211" s="29"/>
      <c r="B211" s="17"/>
      <c r="C211" s="17"/>
      <c r="Q211" s="17"/>
    </row>
    <row r="212" spans="1:20" ht="13.5" customHeight="1">
      <c r="A212" s="17"/>
      <c r="B212" s="17"/>
      <c r="C212" s="17"/>
      <c r="Q212" s="17"/>
      <c r="T212" s="36"/>
    </row>
    <row r="213" spans="1:20" ht="13.5" customHeight="1">
      <c r="A213" s="17"/>
      <c r="B213" s="17"/>
      <c r="C213" s="43"/>
      <c r="O213" s="17"/>
      <c r="Q213" s="17"/>
      <c r="R213" s="17"/>
      <c r="T213" s="36"/>
    </row>
    <row r="214" spans="1:19" ht="13.5" customHeight="1">
      <c r="A214" s="17"/>
      <c r="B214" s="41"/>
      <c r="C214" s="42"/>
      <c r="O214" s="49"/>
      <c r="P214" s="49"/>
      <c r="Q214" s="17"/>
      <c r="R214" s="49"/>
      <c r="S214" s="49"/>
    </row>
    <row r="215" spans="1:18" ht="13.5" customHeight="1">
      <c r="A215" s="17" t="s">
        <v>55</v>
      </c>
      <c r="B215" s="41"/>
      <c r="C215" s="42"/>
      <c r="D215" s="49">
        <f>SUM(D122+D161+D205+D208+D210)</f>
        <v>6621</v>
      </c>
      <c r="E215" s="49">
        <f>SUM(E122+E161+E205+E208+E210)</f>
        <v>94042</v>
      </c>
      <c r="G215" s="49">
        <f>SUM(G122+G161+G205+G208+G210)</f>
        <v>6733</v>
      </c>
      <c r="H215" s="49">
        <f>SUM(H122+H161+H205+H208+H210)</f>
        <v>95848</v>
      </c>
      <c r="J215" s="49">
        <f>SUM(J122+J161+J205+J208+J210)</f>
        <v>6942</v>
      </c>
      <c r="K215" s="49">
        <f>SUM(K122+K161+K205+K208+K210)</f>
        <v>99549</v>
      </c>
      <c r="M215" s="49">
        <f>SUM(M122+M161+M205+M208+M210)</f>
        <v>7143</v>
      </c>
      <c r="N215" s="49">
        <f>SUM(N122+N161+N205+N208+N210)</f>
        <v>102205</v>
      </c>
      <c r="O215" s="43"/>
      <c r="Q215" s="17"/>
      <c r="R215" s="43"/>
    </row>
    <row r="216" spans="1:19" ht="13.5" customHeight="1">
      <c r="A216" s="17"/>
      <c r="B216" s="41"/>
      <c r="C216" s="42"/>
      <c r="O216" s="17"/>
      <c r="P216" s="17"/>
      <c r="Q216" s="17"/>
      <c r="R216" s="17"/>
      <c r="S216" s="17"/>
    </row>
    <row r="217" spans="1:19" ht="13.5" customHeight="1">
      <c r="A217" s="17"/>
      <c r="B217" s="41"/>
      <c r="C217" s="41"/>
      <c r="O217" s="17"/>
      <c r="P217" s="50"/>
      <c r="Q217" s="17"/>
      <c r="R217" s="17"/>
      <c r="S217" s="50"/>
    </row>
    <row r="218" spans="1:19" ht="13.5" customHeight="1">
      <c r="A218" s="17" t="s">
        <v>56</v>
      </c>
      <c r="B218" s="41"/>
      <c r="C218" s="41"/>
      <c r="E218" s="60">
        <f>SUM(E215/15)</f>
        <v>6269.466666666666</v>
      </c>
      <c r="H218" s="60">
        <f>SUM(H215/15)</f>
        <v>6389.866666666667</v>
      </c>
      <c r="K218" s="60">
        <f>SUM(K215/15)</f>
        <v>6636.6</v>
      </c>
      <c r="N218" s="60">
        <f>SUM(N215/15)</f>
        <v>6813.666666666667</v>
      </c>
      <c r="O218" s="43"/>
      <c r="P218" s="50"/>
      <c r="Q218" s="17"/>
      <c r="R218" s="17"/>
      <c r="S218" s="50"/>
    </row>
    <row r="219" spans="1:19" ht="13.5" customHeight="1">
      <c r="A219" s="17"/>
      <c r="B219" s="41"/>
      <c r="C219" s="41"/>
      <c r="D219" s="17"/>
      <c r="E219" s="50"/>
      <c r="F219" s="17"/>
      <c r="G219" s="43"/>
      <c r="H219" s="60"/>
      <c r="I219" s="17"/>
      <c r="J219" s="43"/>
      <c r="K219" s="60"/>
      <c r="L219" s="17"/>
      <c r="M219" s="43"/>
      <c r="N219" s="60"/>
      <c r="O219" s="43"/>
      <c r="P219" s="50"/>
      <c r="Q219" s="17"/>
      <c r="R219" s="17"/>
      <c r="S219" s="50"/>
    </row>
    <row r="220" spans="1:19" ht="13.5" customHeight="1">
      <c r="A220" s="17"/>
      <c r="B220" s="41"/>
      <c r="C220" s="41"/>
      <c r="D220" s="17"/>
      <c r="E220" s="50"/>
      <c r="F220" s="17"/>
      <c r="G220" s="43"/>
      <c r="H220" s="60"/>
      <c r="I220" s="17"/>
      <c r="J220" s="43"/>
      <c r="K220" s="60"/>
      <c r="L220" s="17"/>
      <c r="M220" s="43"/>
      <c r="N220" s="60"/>
      <c r="O220" s="43"/>
      <c r="P220" s="50"/>
      <c r="Q220" s="17"/>
      <c r="R220" s="17"/>
      <c r="S220" s="50"/>
    </row>
    <row r="221" spans="1:19" ht="13.5" customHeight="1">
      <c r="A221" s="17"/>
      <c r="B221" s="41"/>
      <c r="C221" s="41"/>
      <c r="D221" s="17"/>
      <c r="E221" s="50"/>
      <c r="F221" s="17"/>
      <c r="G221" s="43"/>
      <c r="H221" s="60"/>
      <c r="I221" s="17"/>
      <c r="J221" s="43"/>
      <c r="K221" s="60"/>
      <c r="L221" s="17"/>
      <c r="M221" s="43"/>
      <c r="N221" s="60"/>
      <c r="O221" s="43"/>
      <c r="P221" s="50"/>
      <c r="Q221" s="17"/>
      <c r="R221" s="17"/>
      <c r="S221" s="50"/>
    </row>
    <row r="222" spans="1:19" ht="13.5" customHeight="1">
      <c r="A222" s="29"/>
      <c r="B222" s="41"/>
      <c r="C222" s="41"/>
      <c r="D222" s="17"/>
      <c r="E222" s="50"/>
      <c r="F222" s="17"/>
      <c r="G222" s="43"/>
      <c r="H222" s="60"/>
      <c r="I222" s="17"/>
      <c r="J222" s="43"/>
      <c r="K222" s="60"/>
      <c r="L222" s="17"/>
      <c r="M222" s="43"/>
      <c r="N222" s="60"/>
      <c r="O222" s="43"/>
      <c r="P222" s="50"/>
      <c r="Q222" s="17"/>
      <c r="R222" s="17"/>
      <c r="S222" s="50"/>
    </row>
    <row r="223" spans="1:20" ht="13.5" customHeight="1">
      <c r="A223" s="17"/>
      <c r="B223" s="41"/>
      <c r="C223" s="41"/>
      <c r="D223" s="17"/>
      <c r="E223" s="50"/>
      <c r="F223" s="17"/>
      <c r="G223" s="43"/>
      <c r="H223" s="60"/>
      <c r="I223" s="17"/>
      <c r="J223" s="43"/>
      <c r="K223" s="60"/>
      <c r="L223" s="17"/>
      <c r="M223" s="43"/>
      <c r="N223" s="60"/>
      <c r="O223" s="43"/>
      <c r="P223" s="43"/>
      <c r="Q223" s="50"/>
      <c r="R223" s="17"/>
      <c r="S223" s="17"/>
      <c r="T223" s="50"/>
    </row>
    <row r="224" spans="1:20" ht="13.5" customHeight="1">
      <c r="A224" s="17"/>
      <c r="B224" s="41"/>
      <c r="C224" s="41"/>
      <c r="D224" s="17"/>
      <c r="E224" s="50"/>
      <c r="F224" s="17"/>
      <c r="G224" s="43"/>
      <c r="H224" s="60"/>
      <c r="I224" s="17"/>
      <c r="J224" s="43"/>
      <c r="K224" s="60"/>
      <c r="L224" s="17"/>
      <c r="M224" s="43"/>
      <c r="N224" s="60"/>
      <c r="O224" s="43"/>
      <c r="P224" s="43"/>
      <c r="Q224" s="50"/>
      <c r="R224" s="17"/>
      <c r="S224" s="17"/>
      <c r="T224" s="50"/>
    </row>
    <row r="225" spans="1:20" ht="13.5" customHeight="1">
      <c r="A225" s="17"/>
      <c r="B225" s="41"/>
      <c r="C225" s="41"/>
      <c r="D225" s="17"/>
      <c r="E225" s="50"/>
      <c r="F225" s="17"/>
      <c r="G225" s="43"/>
      <c r="H225" s="60"/>
      <c r="I225" s="17"/>
      <c r="J225" s="43"/>
      <c r="K225" s="60"/>
      <c r="L225" s="17"/>
      <c r="M225" s="43"/>
      <c r="N225" s="60"/>
      <c r="O225" s="43"/>
      <c r="P225" s="43"/>
      <c r="Q225" s="50"/>
      <c r="R225" s="17"/>
      <c r="S225" s="17"/>
      <c r="T225" s="50"/>
    </row>
    <row r="226" spans="1:20" ht="13.5" customHeight="1">
      <c r="A226" s="17"/>
      <c r="B226" s="41"/>
      <c r="C226" s="41"/>
      <c r="D226" s="17"/>
      <c r="E226" s="50"/>
      <c r="F226" s="17"/>
      <c r="G226" s="43"/>
      <c r="H226" s="60"/>
      <c r="I226" s="17"/>
      <c r="J226" s="43"/>
      <c r="K226" s="60"/>
      <c r="L226" s="17"/>
      <c r="M226" s="43"/>
      <c r="N226" s="60"/>
      <c r="O226" s="43"/>
      <c r="P226" s="43"/>
      <c r="Q226" s="50"/>
      <c r="R226" s="17"/>
      <c r="S226" s="17"/>
      <c r="T226" s="50"/>
    </row>
    <row r="227" spans="1:20" ht="13.5" customHeight="1">
      <c r="A227" s="17"/>
      <c r="B227" s="41"/>
      <c r="C227" s="41"/>
      <c r="D227" s="17"/>
      <c r="E227" s="50"/>
      <c r="F227" s="17"/>
      <c r="G227" s="43"/>
      <c r="H227" s="60"/>
      <c r="I227" s="17"/>
      <c r="J227" s="43"/>
      <c r="K227" s="60"/>
      <c r="L227" s="17"/>
      <c r="M227" s="43"/>
      <c r="N227" s="60"/>
      <c r="P227" s="43"/>
      <c r="Q227" s="50"/>
      <c r="R227" s="17"/>
      <c r="S227" s="17"/>
      <c r="T227" s="50"/>
    </row>
    <row r="228" spans="1:20" ht="13.5" customHeight="1">
      <c r="A228" s="29"/>
      <c r="B228" s="29"/>
      <c r="C228" s="29"/>
      <c r="D228" s="29"/>
      <c r="E228" s="17"/>
      <c r="F228" s="29"/>
      <c r="G228" s="61"/>
      <c r="H228" s="43"/>
      <c r="I228" s="29"/>
      <c r="J228" s="61"/>
      <c r="K228" s="43"/>
      <c r="L228" s="29"/>
      <c r="M228" s="61"/>
      <c r="N228" s="43"/>
      <c r="P228" s="43"/>
      <c r="Q228" s="50"/>
      <c r="R228" s="17"/>
      <c r="S228" s="17"/>
      <c r="T228" s="50"/>
    </row>
    <row r="229" spans="1:20" ht="13.5" customHeight="1">
      <c r="A229" s="18" t="s">
        <v>81</v>
      </c>
      <c r="D229" s="18">
        <f>SUM(D10:D47,D50:D51,D52:D57,D60:D64,D73:D73,D76,D79:D91,D93:D96,D100:D105,D170:D177)</f>
        <v>3194</v>
      </c>
      <c r="G229" s="18">
        <f>SUM(G10:G47,G50:G51,G52:G57,G60:G64,G73:G73,G76,G79:G91,G93:G96,G100:G105,G170:G177)</f>
        <v>3187</v>
      </c>
      <c r="J229" s="18">
        <f>SUM(J10:J47,J50:J51,J52:J57,J60:J64,J73:J73,J76,J79:J91,J93:J96,J100:J105,J170:J177)</f>
        <v>3505</v>
      </c>
      <c r="M229" s="18">
        <f>SUM(M10:M47,M50:M51,M52:M57,M60:M64,M73:M73,M76,M79:M91,M93:M96,M100:M105,M170:M177)</f>
        <v>3784</v>
      </c>
      <c r="P229" s="43"/>
      <c r="Q229" s="50"/>
      <c r="R229" s="17"/>
      <c r="S229" s="17"/>
      <c r="T229" s="50"/>
    </row>
    <row r="230" spans="1:20" ht="13.5" customHeight="1">
      <c r="A230" s="18" t="s">
        <v>82</v>
      </c>
      <c r="D230" s="18">
        <f>SUM(D130:D134,D136,D138:D151)</f>
        <v>1173</v>
      </c>
      <c r="G230" s="18">
        <f>SUM(G130:G134,G136,G138:G151)</f>
        <v>1179</v>
      </c>
      <c r="J230" s="18">
        <f>SUM(J130:J134,J136,J138:J151)</f>
        <v>1185</v>
      </c>
      <c r="M230" s="18">
        <f>SUM(M130:M134,M136,M138:M151)</f>
        <v>1155</v>
      </c>
      <c r="P230" s="43"/>
      <c r="Q230" s="50"/>
      <c r="R230" s="17"/>
      <c r="S230" s="17"/>
      <c r="T230" s="50"/>
    </row>
    <row r="231" spans="1:20" ht="13.5" customHeight="1">
      <c r="A231" s="18" t="s">
        <v>83</v>
      </c>
      <c r="D231" s="18">
        <f>SUM(D48,D59,D74,D78,D97,D99,D179:D186)</f>
        <v>741</v>
      </c>
      <c r="G231" s="18">
        <f>SUM(G48,G59,G74,G78,G97,G99,G179:G186)</f>
        <v>784</v>
      </c>
      <c r="J231" s="18">
        <f>SUM(J48,J59,J74,J78,J97,J99,J179:J186,J188)</f>
        <v>854</v>
      </c>
      <c r="M231" s="18">
        <f>SUM(M48,M59,M74,M78,M97,M99,M179:M186,M188:M197)</f>
        <v>945</v>
      </c>
      <c r="P231" s="43"/>
      <c r="Q231" s="50"/>
      <c r="R231" s="17"/>
      <c r="S231" s="17"/>
      <c r="T231" s="50"/>
    </row>
    <row r="232" spans="1:20" ht="13.5" customHeight="1">
      <c r="A232" s="18" t="s">
        <v>84</v>
      </c>
      <c r="D232" s="18">
        <f>SUM(D210)</f>
        <v>1028</v>
      </c>
      <c r="G232" s="18">
        <f>SUM(G210)</f>
        <v>1002</v>
      </c>
      <c r="J232" s="18">
        <f>SUM(J210)</f>
        <v>880</v>
      </c>
      <c r="M232" s="18">
        <f>SUM(M210)</f>
        <v>855</v>
      </c>
      <c r="O232" s="61"/>
      <c r="P232" s="43"/>
      <c r="Q232" s="50"/>
      <c r="R232" s="17"/>
      <c r="S232" s="17"/>
      <c r="T232" s="50"/>
    </row>
    <row r="233" spans="1:20" ht="13.5" customHeight="1">
      <c r="A233" s="18" t="s">
        <v>85</v>
      </c>
      <c r="D233" s="35">
        <f>SUM(D107,D153,D155,D202)</f>
        <v>424</v>
      </c>
      <c r="G233" s="35">
        <f>SUM(G107,G153,G155,G202)</f>
        <v>482</v>
      </c>
      <c r="J233" s="35">
        <f>SUM(J107,J153,J155,J202)</f>
        <v>409</v>
      </c>
      <c r="M233" s="35">
        <f>SUM(M107,M153,M155,M202)</f>
        <v>308</v>
      </c>
      <c r="O233" s="61"/>
      <c r="P233" s="43"/>
      <c r="Q233" s="50"/>
      <c r="R233" s="17"/>
      <c r="S233" s="17"/>
      <c r="T233" s="50"/>
    </row>
    <row r="234" spans="1:20" ht="13.5" customHeight="1">
      <c r="A234" s="18" t="s">
        <v>86</v>
      </c>
      <c r="D234" s="18">
        <f>SUM(D208)</f>
        <v>36</v>
      </c>
      <c r="G234" s="18">
        <f>SUM(G208)</f>
        <v>59</v>
      </c>
      <c r="J234" s="18">
        <f>SUM(J208)</f>
        <v>54</v>
      </c>
      <c r="M234" s="18">
        <f>SUM(M208)</f>
        <v>43</v>
      </c>
      <c r="P234" s="43"/>
      <c r="Q234" s="50"/>
      <c r="R234" s="17"/>
      <c r="S234" s="17"/>
      <c r="T234" s="50"/>
    </row>
    <row r="235" spans="1:20" ht="13.5" customHeight="1">
      <c r="A235" s="18" t="s">
        <v>87</v>
      </c>
      <c r="D235" s="18">
        <f>SUM(D110:D120,D158,D200)</f>
        <v>25</v>
      </c>
      <c r="G235" s="18">
        <f>SUM(G110:G120,G158,G200)</f>
        <v>40</v>
      </c>
      <c r="J235" s="18">
        <f>SUM(J110:J120,J158,J200)</f>
        <v>55</v>
      </c>
      <c r="M235" s="18">
        <f>SUM(M110:M120,M158,M200)</f>
        <v>53</v>
      </c>
      <c r="P235" s="43"/>
      <c r="Q235" s="50"/>
      <c r="R235" s="17"/>
      <c r="S235" s="17"/>
      <c r="T235" s="50"/>
    </row>
    <row r="236" spans="16:20" ht="13.5" customHeight="1">
      <c r="P236" s="43"/>
      <c r="Q236" s="50"/>
      <c r="R236" s="17"/>
      <c r="S236" s="17"/>
      <c r="T236" s="50"/>
    </row>
    <row r="237" spans="4:20" ht="13.5" customHeight="1">
      <c r="D237" s="18">
        <f>SUM(D229:D235)</f>
        <v>6621</v>
      </c>
      <c r="G237" s="18">
        <f>SUM(G229:G235)</f>
        <v>6733</v>
      </c>
      <c r="J237" s="18">
        <f>SUM(J229:J235)</f>
        <v>6942</v>
      </c>
      <c r="M237" s="18">
        <f>SUM(M229:M235)</f>
        <v>7143</v>
      </c>
      <c r="P237" s="43"/>
      <c r="Q237" s="50"/>
      <c r="R237" s="17"/>
      <c r="S237" s="17"/>
      <c r="T237" s="50"/>
    </row>
    <row r="238" ht="13.5" customHeight="1">
      <c r="T238" s="35"/>
    </row>
    <row r="239" ht="13.5" customHeight="1">
      <c r="T239" s="35"/>
    </row>
    <row r="244" spans="22:23" ht="15.75">
      <c r="V244" s="36"/>
      <c r="W244" s="36"/>
    </row>
    <row r="245" spans="22:23" ht="15.75">
      <c r="V245" s="36"/>
      <c r="W245" s="36"/>
    </row>
    <row r="252" ht="15.75">
      <c r="T252" s="35"/>
    </row>
    <row r="253" ht="15.75">
      <c r="T253" s="35"/>
    </row>
    <row r="254" ht="15.75">
      <c r="T254" s="35"/>
    </row>
    <row r="255" ht="15.75">
      <c r="T255" s="35"/>
    </row>
    <row r="256" ht="15.75">
      <c r="T256" s="35"/>
    </row>
    <row r="257" ht="15.75">
      <c r="T257" s="35"/>
    </row>
    <row r="258" ht="15.75">
      <c r="T258" s="35"/>
    </row>
    <row r="259" ht="15.75">
      <c r="T259" s="35"/>
    </row>
    <row r="260" ht="15.75">
      <c r="T260" s="35"/>
    </row>
    <row r="261" ht="15.75">
      <c r="T261" s="35"/>
    </row>
    <row r="262" ht="15.75">
      <c r="T262" s="35"/>
    </row>
    <row r="263" ht="15.75">
      <c r="T263" s="35"/>
    </row>
    <row r="264" ht="15.75">
      <c r="T264" s="35"/>
    </row>
    <row r="265" ht="15.75">
      <c r="T265" s="35"/>
    </row>
    <row r="266" ht="15.75">
      <c r="T266" s="35"/>
    </row>
    <row r="267" ht="15.75">
      <c r="T267" s="35"/>
    </row>
    <row r="268" ht="15.75">
      <c r="T268" s="35"/>
    </row>
    <row r="269" ht="15.75">
      <c r="T269" s="35"/>
    </row>
    <row r="270" ht="15.75">
      <c r="T270" s="35"/>
    </row>
    <row r="271" ht="15.75">
      <c r="T271" s="35"/>
    </row>
    <row r="272" ht="15.75">
      <c r="T272" s="35"/>
    </row>
    <row r="273" ht="15.75">
      <c r="T273" s="35"/>
    </row>
    <row r="274" ht="15.75">
      <c r="T274" s="35"/>
    </row>
    <row r="275" ht="15.75">
      <c r="T275" s="35"/>
    </row>
    <row r="276" ht="15.75">
      <c r="T276" s="35"/>
    </row>
    <row r="277" ht="15.75">
      <c r="T277" s="35"/>
    </row>
    <row r="278" ht="15.75">
      <c r="T278" s="35"/>
    </row>
    <row r="279" ht="15.75">
      <c r="T279" s="35"/>
    </row>
    <row r="280" ht="15.75">
      <c r="T280" s="35"/>
    </row>
    <row r="281" ht="15.75">
      <c r="T281" s="35"/>
    </row>
    <row r="282" ht="15.75">
      <c r="T282" s="35"/>
    </row>
    <row r="283" ht="15.75">
      <c r="T283" s="35"/>
    </row>
    <row r="284" ht="15.75">
      <c r="T284" s="35"/>
    </row>
    <row r="285" ht="15.75">
      <c r="T285" s="35"/>
    </row>
    <row r="286" ht="15.75">
      <c r="T286" s="35"/>
    </row>
    <row r="287" ht="15.75">
      <c r="T287" s="35"/>
    </row>
    <row r="288" ht="15.75">
      <c r="T288" s="35"/>
    </row>
    <row r="289" ht="15.75">
      <c r="T289" s="35"/>
    </row>
    <row r="290" ht="15.75">
      <c r="T290" s="35"/>
    </row>
    <row r="291" ht="15.75">
      <c r="T291" s="35"/>
    </row>
    <row r="292" ht="15.75">
      <c r="T292" s="35"/>
    </row>
    <row r="293" ht="15.75">
      <c r="T293" s="35"/>
    </row>
    <row r="294" ht="15.75">
      <c r="T294" s="35"/>
    </row>
    <row r="295" ht="15.75">
      <c r="T295" s="35"/>
    </row>
    <row r="296" ht="15.75">
      <c r="T296" s="35"/>
    </row>
    <row r="297" ht="15.75">
      <c r="T297" s="35"/>
    </row>
    <row r="298" ht="15.75">
      <c r="T298" s="35"/>
    </row>
    <row r="299" ht="15.75">
      <c r="T299" s="35"/>
    </row>
    <row r="300" ht="15.75">
      <c r="T300" s="35"/>
    </row>
    <row r="301" ht="15.75">
      <c r="T301" s="35"/>
    </row>
    <row r="302" ht="15.75">
      <c r="T302" s="35"/>
    </row>
    <row r="303" ht="15.75">
      <c r="T303" s="35"/>
    </row>
    <row r="304" ht="15.75">
      <c r="T304" s="35"/>
    </row>
    <row r="305" ht="15.75">
      <c r="T305" s="35"/>
    </row>
    <row r="306" ht="15.75">
      <c r="T306" s="35"/>
    </row>
    <row r="307" ht="15.75">
      <c r="T307" s="35"/>
    </row>
    <row r="308" ht="15.75">
      <c r="T308" s="35"/>
    </row>
    <row r="309" ht="15.75">
      <c r="T309" s="35"/>
    </row>
    <row r="310" ht="15.75">
      <c r="T310" s="35"/>
    </row>
    <row r="311" ht="15.75">
      <c r="T311" s="35"/>
    </row>
    <row r="312" ht="15.75">
      <c r="T312" s="35"/>
    </row>
    <row r="313" ht="15.75">
      <c r="T313" s="35"/>
    </row>
    <row r="314" ht="15.75">
      <c r="T314" s="35"/>
    </row>
    <row r="315" ht="15.75">
      <c r="T315" s="35"/>
    </row>
    <row r="316" ht="15.75">
      <c r="T316" s="35"/>
    </row>
    <row r="317" ht="15.75">
      <c r="T317" s="35"/>
    </row>
    <row r="318" ht="15.75">
      <c r="T318" s="35"/>
    </row>
    <row r="319" ht="15.75">
      <c r="T319" s="35"/>
    </row>
    <row r="320" ht="15.75">
      <c r="T320" s="35"/>
    </row>
    <row r="321" ht="15.75">
      <c r="T321" s="35"/>
    </row>
    <row r="322" ht="15.75">
      <c r="T322" s="35"/>
    </row>
    <row r="323" ht="15.75">
      <c r="T323" s="35"/>
    </row>
    <row r="324" ht="15.75">
      <c r="T324" s="35"/>
    </row>
    <row r="325" ht="15.75">
      <c r="T325" s="35"/>
    </row>
    <row r="326" ht="15.75">
      <c r="T326" s="35"/>
    </row>
    <row r="327" ht="15.75">
      <c r="T327" s="35"/>
    </row>
    <row r="328" ht="15.75">
      <c r="T328" s="35"/>
    </row>
    <row r="329" ht="15.75">
      <c r="T329" s="35"/>
    </row>
    <row r="330" ht="15.75">
      <c r="T330" s="35"/>
    </row>
    <row r="331" ht="15.75">
      <c r="T331" s="35"/>
    </row>
    <row r="332" ht="15.75">
      <c r="T332" s="35"/>
    </row>
    <row r="333" ht="15.75">
      <c r="T333" s="35"/>
    </row>
    <row r="334" ht="15.75">
      <c r="T334" s="35"/>
    </row>
    <row r="335" ht="15.75">
      <c r="T335" s="35"/>
    </row>
    <row r="336" ht="15.75">
      <c r="T336" s="35"/>
    </row>
    <row r="337" ht="15.75">
      <c r="T337" s="35"/>
    </row>
    <row r="338" ht="15.75">
      <c r="T338" s="35"/>
    </row>
    <row r="339" ht="15.75">
      <c r="T339" s="35"/>
    </row>
    <row r="340" ht="15.75">
      <c r="T340" s="35"/>
    </row>
    <row r="341" ht="15.75">
      <c r="T341" s="35"/>
    </row>
    <row r="342" ht="15.75">
      <c r="T342" s="35"/>
    </row>
    <row r="343" ht="15.75">
      <c r="T343" s="35"/>
    </row>
    <row r="344" ht="15.75">
      <c r="T344" s="35"/>
    </row>
    <row r="345" ht="15.75">
      <c r="T345" s="35"/>
    </row>
    <row r="346" ht="15.75">
      <c r="T346" s="35"/>
    </row>
    <row r="347" ht="15.75">
      <c r="T347" s="35"/>
    </row>
    <row r="348" ht="15.75">
      <c r="T348" s="35"/>
    </row>
    <row r="349" ht="15.75">
      <c r="T349" s="35"/>
    </row>
    <row r="350" ht="15.75">
      <c r="T350" s="35"/>
    </row>
    <row r="351" ht="15.75">
      <c r="T351" s="35"/>
    </row>
    <row r="352" ht="15.75">
      <c r="T352" s="35"/>
    </row>
    <row r="353" ht="15.75">
      <c r="T353" s="35"/>
    </row>
    <row r="354" ht="15.75">
      <c r="T354" s="35"/>
    </row>
    <row r="355" ht="15.75">
      <c r="T355" s="35"/>
    </row>
    <row r="356" ht="15.75">
      <c r="T356" s="35"/>
    </row>
    <row r="357" ht="15.75">
      <c r="T357" s="35"/>
    </row>
    <row r="358" ht="15.75">
      <c r="T358" s="35"/>
    </row>
    <row r="359" ht="15.75">
      <c r="T359" s="35"/>
    </row>
    <row r="360" ht="15.75">
      <c r="T360" s="35"/>
    </row>
    <row r="361" ht="15.75">
      <c r="T361" s="35"/>
    </row>
    <row r="362" ht="15.75">
      <c r="T362" s="35"/>
    </row>
    <row r="363" ht="15.75">
      <c r="T363" s="35"/>
    </row>
    <row r="364" ht="15.75">
      <c r="T364" s="35"/>
    </row>
    <row r="365" ht="15.75">
      <c r="T365" s="35"/>
    </row>
    <row r="366" ht="15.75">
      <c r="T366" s="35"/>
    </row>
    <row r="367" ht="15.75">
      <c r="T367" s="35"/>
    </row>
    <row r="368" ht="15.75">
      <c r="T368" s="35"/>
    </row>
    <row r="369" ht="15.75">
      <c r="T369" s="35"/>
    </row>
    <row r="370" ht="15.75">
      <c r="T370" s="35"/>
    </row>
    <row r="371" ht="15.75">
      <c r="T371" s="35"/>
    </row>
    <row r="372" ht="15.75">
      <c r="T372" s="35"/>
    </row>
    <row r="373" ht="15.75">
      <c r="T373" s="35"/>
    </row>
    <row r="374" ht="15.75">
      <c r="T374" s="35"/>
    </row>
    <row r="375" ht="15.75">
      <c r="T375" s="35"/>
    </row>
    <row r="376" ht="15.75">
      <c r="T376" s="35"/>
    </row>
    <row r="377" ht="15.75">
      <c r="T377" s="35"/>
    </row>
    <row r="378" ht="15.75">
      <c r="T378" s="35"/>
    </row>
    <row r="379" ht="15.75">
      <c r="T379" s="35"/>
    </row>
    <row r="380" ht="15.75">
      <c r="T380" s="35"/>
    </row>
    <row r="381" ht="15.75">
      <c r="T381" s="35"/>
    </row>
    <row r="382" ht="15.75">
      <c r="T382" s="35"/>
    </row>
    <row r="383" ht="15.75">
      <c r="T383" s="35"/>
    </row>
    <row r="384" ht="15.75">
      <c r="T384" s="35"/>
    </row>
    <row r="385" ht="15.75">
      <c r="T385" s="35"/>
    </row>
    <row r="386" ht="15.75">
      <c r="T386" s="35"/>
    </row>
    <row r="387" ht="15.75">
      <c r="T387" s="35"/>
    </row>
    <row r="388" ht="15.75">
      <c r="T388" s="35"/>
    </row>
    <row r="389" ht="15.75">
      <c r="T389" s="35"/>
    </row>
    <row r="390" ht="15.75">
      <c r="T390" s="35"/>
    </row>
  </sheetData>
  <sheetProtection/>
  <mergeCells count="8">
    <mergeCell ref="M6:N6"/>
    <mergeCell ref="J6:K6"/>
    <mergeCell ref="M69:N69"/>
    <mergeCell ref="M126:N126"/>
    <mergeCell ref="M166:N166"/>
    <mergeCell ref="J69:K69"/>
    <mergeCell ref="J126:K126"/>
    <mergeCell ref="J166:K166"/>
  </mergeCells>
  <printOptions/>
  <pageMargins left="0.8" right="0" top="0.5" bottom="0.5" header="0.5" footer="0.5"/>
  <pageSetup fitToHeight="4" horizontalDpi="300" verticalDpi="300" orientation="portrait" scale="70" r:id="rId1"/>
  <rowBreaks count="3" manualBreakCount="3">
    <brk id="65" max="14" man="1"/>
    <brk id="122" max="14" man="1"/>
    <brk id="1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/>
  <cols>
    <col min="2" max="2" width="2.375" style="0" customWidth="1"/>
    <col min="4" max="4" width="2.375" style="0" customWidth="1"/>
    <col min="6" max="6" width="2.375" style="0" customWidth="1"/>
    <col min="8" max="8" width="2.375" style="0" customWidth="1"/>
    <col min="10" max="10" width="2.375" style="0" customWidth="1"/>
    <col min="12" max="12" width="2.375" style="0" customWidth="1"/>
    <col min="14" max="14" width="2.375" style="0" customWidth="1"/>
    <col min="16" max="16" width="2.375" style="0" customWidth="1"/>
    <col min="18" max="20" width="1.875" style="0" customWidth="1"/>
    <col min="21" max="21" width="2.125" style="0" customWidth="1"/>
    <col min="22" max="22" width="2.25390625" style="0" customWidth="1"/>
    <col min="23" max="23" width="2.50390625" style="0" customWidth="1"/>
    <col min="24" max="26" width="2.00390625" style="0" customWidth="1"/>
  </cols>
  <sheetData>
    <row r="1" spans="1:17" ht="15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>
        <v>83</v>
      </c>
    </row>
    <row r="2" spans="1:17" ht="15.75">
      <c r="A2" s="51"/>
      <c r="B2" s="51"/>
      <c r="C2" s="53"/>
      <c r="D2" s="53"/>
      <c r="E2" s="51"/>
      <c r="F2" s="51"/>
      <c r="G2" s="51" t="s">
        <v>147</v>
      </c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15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5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5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5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15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5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15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5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5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15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5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5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5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5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5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5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15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15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15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t="15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t="15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31" ht="15.75">
      <c r="A38" s="54"/>
      <c r="B38" s="54"/>
      <c r="C38" s="55" t="s">
        <v>148</v>
      </c>
      <c r="D38" s="54"/>
      <c r="E38" s="54"/>
      <c r="F38" s="54"/>
      <c r="G38" s="54"/>
      <c r="H38" s="54"/>
      <c r="I38" s="55" t="s">
        <v>160</v>
      </c>
      <c r="J38" s="54"/>
      <c r="K38" s="54"/>
      <c r="L38" s="54"/>
      <c r="M38" s="54"/>
      <c r="N38" s="54"/>
      <c r="O38" s="54"/>
      <c r="P38" s="54"/>
      <c r="Q38" s="54"/>
      <c r="AE38" t="s">
        <v>160</v>
      </c>
    </row>
    <row r="39" spans="1:34" ht="15.75">
      <c r="A39" s="55"/>
      <c r="B39" s="55"/>
      <c r="C39" s="55" t="s">
        <v>149</v>
      </c>
      <c r="D39" s="55"/>
      <c r="E39" s="55" t="s">
        <v>82</v>
      </c>
      <c r="F39" s="55"/>
      <c r="G39" s="55" t="s">
        <v>83</v>
      </c>
      <c r="H39" s="55"/>
      <c r="I39" s="51" t="s">
        <v>162</v>
      </c>
      <c r="J39" s="55"/>
      <c r="K39" s="55" t="s">
        <v>150</v>
      </c>
      <c r="L39" s="55"/>
      <c r="M39" s="55" t="s">
        <v>151</v>
      </c>
      <c r="N39" s="55"/>
      <c r="O39" s="55" t="s">
        <v>152</v>
      </c>
      <c r="P39" s="55"/>
      <c r="Q39" s="55"/>
      <c r="AB39" t="s">
        <v>163</v>
      </c>
      <c r="AC39" t="s">
        <v>82</v>
      </c>
      <c r="AD39" t="s">
        <v>83</v>
      </c>
      <c r="AE39" t="s">
        <v>84</v>
      </c>
      <c r="AF39" t="s">
        <v>150</v>
      </c>
      <c r="AG39" t="s">
        <v>86</v>
      </c>
      <c r="AH39" t="s">
        <v>164</v>
      </c>
    </row>
    <row r="40" spans="1:32" ht="15.75">
      <c r="A40" s="55" t="s">
        <v>153</v>
      </c>
      <c r="B40" s="55"/>
      <c r="C40" s="55" t="s">
        <v>154</v>
      </c>
      <c r="D40" s="55"/>
      <c r="E40" s="55" t="s">
        <v>154</v>
      </c>
      <c r="F40" s="55"/>
      <c r="G40" s="55" t="s">
        <v>154</v>
      </c>
      <c r="H40" s="55"/>
      <c r="I40" s="55" t="s">
        <v>161</v>
      </c>
      <c r="J40" s="55"/>
      <c r="K40" s="55" t="s">
        <v>155</v>
      </c>
      <c r="L40" s="55"/>
      <c r="M40" s="55" t="s">
        <v>156</v>
      </c>
      <c r="N40" s="55"/>
      <c r="O40" s="55" t="s">
        <v>157</v>
      </c>
      <c r="P40" s="55"/>
      <c r="Q40" s="55" t="s">
        <v>158</v>
      </c>
      <c r="AB40" t="s">
        <v>154</v>
      </c>
      <c r="AC40" t="s">
        <v>154</v>
      </c>
      <c r="AD40" t="s">
        <v>154</v>
      </c>
      <c r="AE40" t="s">
        <v>161</v>
      </c>
      <c r="AF40" t="s">
        <v>165</v>
      </c>
    </row>
    <row r="41" spans="1:17" ht="15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34" ht="15.75">
      <c r="A42" s="55" t="s">
        <v>159</v>
      </c>
      <c r="B42" s="55"/>
      <c r="C42" s="55">
        <v>2729</v>
      </c>
      <c r="D42" s="55"/>
      <c r="E42" s="55">
        <v>1078</v>
      </c>
      <c r="F42" s="55"/>
      <c r="G42" s="55">
        <v>948</v>
      </c>
      <c r="H42" s="55"/>
      <c r="I42" s="55">
        <v>911</v>
      </c>
      <c r="J42" s="55"/>
      <c r="K42" s="55">
        <v>258</v>
      </c>
      <c r="L42" s="55"/>
      <c r="M42" s="55">
        <v>63</v>
      </c>
      <c r="N42" s="55"/>
      <c r="O42" s="55">
        <v>3</v>
      </c>
      <c r="P42" s="51"/>
      <c r="Q42" s="51">
        <f aca="true" t="shared" si="0" ref="Q42:Q48">SUM(C42:O42)</f>
        <v>5990</v>
      </c>
      <c r="AA42" s="55" t="s">
        <v>159</v>
      </c>
      <c r="AB42" s="56">
        <f aca="true" t="shared" si="1" ref="AB42:AB51">(C42/Q42)*100</f>
        <v>45.559265442404005</v>
      </c>
      <c r="AC42" s="56">
        <f aca="true" t="shared" si="2" ref="AC42:AC51">(E42/Q42)*100</f>
        <v>17.996661101836395</v>
      </c>
      <c r="AD42" s="56">
        <f aca="true" t="shared" si="3" ref="AD42:AD51">(G42/Q42)*100</f>
        <v>15.826377295492488</v>
      </c>
      <c r="AE42" s="56">
        <f aca="true" t="shared" si="4" ref="AE42:AE51">(I42/Q42)*100</f>
        <v>15.208681135225376</v>
      </c>
      <c r="AF42" s="56">
        <f aca="true" t="shared" si="5" ref="AF42:AF51">(K42/Q42)*100</f>
        <v>4.307178631051753</v>
      </c>
      <c r="AG42" s="56">
        <f aca="true" t="shared" si="6" ref="AG42:AG51">(M42/Q42)*100</f>
        <v>1.0517529215358932</v>
      </c>
      <c r="AH42" s="56">
        <f aca="true" t="shared" si="7" ref="AH42:AH51">(O42/Q42)*100</f>
        <v>0.050083472454090144</v>
      </c>
    </row>
    <row r="43" spans="1:34" ht="15.75">
      <c r="A43" s="55" t="s">
        <v>146</v>
      </c>
      <c r="B43" s="55"/>
      <c r="C43" s="55">
        <v>2943</v>
      </c>
      <c r="D43" s="55"/>
      <c r="E43" s="55">
        <v>1127</v>
      </c>
      <c r="F43" s="55"/>
      <c r="G43" s="55">
        <v>912</v>
      </c>
      <c r="H43" s="55"/>
      <c r="I43" s="55">
        <v>959</v>
      </c>
      <c r="J43" s="55"/>
      <c r="K43" s="55">
        <v>245</v>
      </c>
      <c r="L43" s="55"/>
      <c r="M43" s="55">
        <v>42</v>
      </c>
      <c r="N43" s="55"/>
      <c r="O43" s="55">
        <v>10</v>
      </c>
      <c r="P43" s="51"/>
      <c r="Q43" s="51">
        <f t="shared" si="0"/>
        <v>6238</v>
      </c>
      <c r="AA43" s="55" t="s">
        <v>146</v>
      </c>
      <c r="AB43" s="56">
        <f t="shared" si="1"/>
        <v>47.17858287912793</v>
      </c>
      <c r="AC43" s="56">
        <f t="shared" si="2"/>
        <v>18.066688041038795</v>
      </c>
      <c r="AD43" s="56">
        <f t="shared" si="3"/>
        <v>14.620070535428024</v>
      </c>
      <c r="AE43" s="56">
        <f t="shared" si="4"/>
        <v>15.373517152933633</v>
      </c>
      <c r="AF43" s="56">
        <f t="shared" si="5"/>
        <v>3.9275408784866945</v>
      </c>
      <c r="AG43" s="56">
        <f t="shared" si="6"/>
        <v>0.6732927220262905</v>
      </c>
      <c r="AH43" s="56">
        <f t="shared" si="7"/>
        <v>0.1603077909586406</v>
      </c>
    </row>
    <row r="44" spans="1:34" ht="15.75">
      <c r="A44" s="55" t="s">
        <v>80</v>
      </c>
      <c r="B44" s="55"/>
      <c r="C44" s="55">
        <v>3079</v>
      </c>
      <c r="D44" s="55"/>
      <c r="E44" s="55">
        <v>1102</v>
      </c>
      <c r="F44" s="55"/>
      <c r="G44" s="55">
        <v>933</v>
      </c>
      <c r="H44" s="55"/>
      <c r="I44" s="55">
        <v>989</v>
      </c>
      <c r="J44" s="55"/>
      <c r="K44" s="55">
        <v>246</v>
      </c>
      <c r="L44" s="55"/>
      <c r="M44" s="55">
        <v>53</v>
      </c>
      <c r="N44" s="55"/>
      <c r="O44" s="55">
        <v>11</v>
      </c>
      <c r="P44" s="51"/>
      <c r="Q44" s="51">
        <f t="shared" si="0"/>
        <v>6413</v>
      </c>
      <c r="AA44" s="55" t="s">
        <v>80</v>
      </c>
      <c r="AB44" s="56">
        <f t="shared" si="1"/>
        <v>48.011850927802904</v>
      </c>
      <c r="AC44" s="56">
        <f t="shared" si="2"/>
        <v>17.18384531420552</v>
      </c>
      <c r="AD44" s="56">
        <f t="shared" si="3"/>
        <v>14.548573210665836</v>
      </c>
      <c r="AE44" s="56">
        <f t="shared" si="4"/>
        <v>15.421799469826913</v>
      </c>
      <c r="AF44" s="56">
        <f t="shared" si="5"/>
        <v>3.8359582098861686</v>
      </c>
      <c r="AG44" s="56">
        <f t="shared" si="6"/>
        <v>0.8264462809917356</v>
      </c>
      <c r="AH44" s="56">
        <f t="shared" si="7"/>
        <v>0.17152658662092624</v>
      </c>
    </row>
    <row r="45" spans="1:34" ht="15.75">
      <c r="A45" s="55" t="s">
        <v>94</v>
      </c>
      <c r="B45" s="55"/>
      <c r="C45" s="55">
        <v>3197</v>
      </c>
      <c r="D45" s="55"/>
      <c r="E45" s="55">
        <v>1120</v>
      </c>
      <c r="F45" s="55"/>
      <c r="G45" s="55">
        <v>962</v>
      </c>
      <c r="H45" s="55"/>
      <c r="I45" s="55">
        <v>975</v>
      </c>
      <c r="J45" s="55"/>
      <c r="K45" s="55">
        <v>242</v>
      </c>
      <c r="L45" s="55"/>
      <c r="M45" s="55">
        <v>51</v>
      </c>
      <c r="N45" s="55"/>
      <c r="O45" s="55">
        <v>20</v>
      </c>
      <c r="P45" s="51"/>
      <c r="Q45" s="51">
        <f t="shared" si="0"/>
        <v>6567</v>
      </c>
      <c r="AA45" s="55" t="s">
        <v>94</v>
      </c>
      <c r="AB45" s="56">
        <f t="shared" si="1"/>
        <v>48.682807979290395</v>
      </c>
      <c r="AC45" s="56">
        <f t="shared" si="2"/>
        <v>17.054971828841175</v>
      </c>
      <c r="AD45" s="56">
        <f t="shared" si="3"/>
        <v>14.649002588701082</v>
      </c>
      <c r="AE45" s="56">
        <f t="shared" si="4"/>
        <v>14.846962083142987</v>
      </c>
      <c r="AF45" s="56">
        <f t="shared" si="5"/>
        <v>3.6850921273031827</v>
      </c>
      <c r="AG45" s="56">
        <f t="shared" si="6"/>
        <v>0.7766103243490179</v>
      </c>
      <c r="AH45" s="56">
        <f t="shared" si="7"/>
        <v>0.30455306837216384</v>
      </c>
    </row>
    <row r="46" spans="1:34" ht="15.75">
      <c r="A46" s="55" t="s">
        <v>102</v>
      </c>
      <c r="B46" s="51"/>
      <c r="C46" s="51">
        <v>3153</v>
      </c>
      <c r="D46" s="51"/>
      <c r="E46" s="51">
        <v>1100</v>
      </c>
      <c r="F46" s="51"/>
      <c r="G46" s="51">
        <v>978</v>
      </c>
      <c r="H46" s="51"/>
      <c r="I46" s="51">
        <v>981</v>
      </c>
      <c r="J46" s="51"/>
      <c r="K46" s="51">
        <v>284</v>
      </c>
      <c r="L46" s="51"/>
      <c r="M46" s="51">
        <v>60</v>
      </c>
      <c r="N46" s="51"/>
      <c r="O46" s="51">
        <v>23</v>
      </c>
      <c r="P46" s="51"/>
      <c r="Q46" s="51">
        <f t="shared" si="0"/>
        <v>6579</v>
      </c>
      <c r="AA46" s="55" t="s">
        <v>102</v>
      </c>
      <c r="AB46" s="56">
        <f t="shared" si="1"/>
        <v>47.92521659826721</v>
      </c>
      <c r="AC46" s="56">
        <f t="shared" si="2"/>
        <v>16.719866241070072</v>
      </c>
      <c r="AD46" s="56">
        <f t="shared" si="3"/>
        <v>14.86548107615139</v>
      </c>
      <c r="AE46" s="56">
        <f t="shared" si="4"/>
        <v>14.91108071135431</v>
      </c>
      <c r="AF46" s="56">
        <f t="shared" si="5"/>
        <v>4.316765465876273</v>
      </c>
      <c r="AG46" s="56">
        <f t="shared" si="6"/>
        <v>0.9119927040583675</v>
      </c>
      <c r="AH46" s="56">
        <f t="shared" si="7"/>
        <v>0.34959720322237425</v>
      </c>
    </row>
    <row r="47" spans="1:34" ht="15.75">
      <c r="A47" s="55" t="s">
        <v>140</v>
      </c>
      <c r="C47" s="55">
        <v>3169</v>
      </c>
      <c r="E47" s="55">
        <v>1128</v>
      </c>
      <c r="G47" s="55">
        <v>884</v>
      </c>
      <c r="I47" s="55">
        <v>953</v>
      </c>
      <c r="K47" s="55">
        <v>261</v>
      </c>
      <c r="M47" s="55">
        <v>41</v>
      </c>
      <c r="O47" s="55">
        <v>23</v>
      </c>
      <c r="Q47" s="51">
        <f t="shared" si="0"/>
        <v>6459</v>
      </c>
      <c r="AA47" s="55" t="s">
        <v>140</v>
      </c>
      <c r="AB47" s="56">
        <f t="shared" si="1"/>
        <v>49.063322495742376</v>
      </c>
      <c r="AC47" s="56">
        <f t="shared" si="2"/>
        <v>17.46400371574547</v>
      </c>
      <c r="AD47" s="56">
        <f t="shared" si="3"/>
        <v>13.686329153119678</v>
      </c>
      <c r="AE47" s="56">
        <f t="shared" si="4"/>
        <v>14.7546059761573</v>
      </c>
      <c r="AF47" s="56">
        <f t="shared" si="5"/>
        <v>4.040873200185787</v>
      </c>
      <c r="AG47" s="56">
        <f t="shared" si="6"/>
        <v>0.6347731847035145</v>
      </c>
      <c r="AH47" s="56">
        <f t="shared" si="7"/>
        <v>0.356092274345874</v>
      </c>
    </row>
    <row r="48" spans="1:34" ht="15.75">
      <c r="A48" s="55" t="s">
        <v>173</v>
      </c>
      <c r="C48" s="55">
        <v>3061</v>
      </c>
      <c r="E48" s="55">
        <v>1160</v>
      </c>
      <c r="G48" s="55">
        <v>787</v>
      </c>
      <c r="I48" s="55">
        <v>1018</v>
      </c>
      <c r="K48" s="55">
        <v>337</v>
      </c>
      <c r="M48" s="55">
        <v>38</v>
      </c>
      <c r="O48" s="55">
        <v>22</v>
      </c>
      <c r="Q48" s="51">
        <f t="shared" si="0"/>
        <v>6423</v>
      </c>
      <c r="AA48" s="55" t="s">
        <v>173</v>
      </c>
      <c r="AB48" s="56">
        <f t="shared" si="1"/>
        <v>47.65685816596606</v>
      </c>
      <c r="AC48" s="56">
        <f t="shared" si="2"/>
        <v>18.060096528102132</v>
      </c>
      <c r="AD48" s="56">
        <f t="shared" si="3"/>
        <v>12.25284135139343</v>
      </c>
      <c r="AE48" s="56">
        <f t="shared" si="4"/>
        <v>15.849291608282734</v>
      </c>
      <c r="AF48" s="56">
        <f t="shared" si="5"/>
        <v>5.246769422388292</v>
      </c>
      <c r="AG48" s="56">
        <f t="shared" si="6"/>
        <v>0.5916238517826561</v>
      </c>
      <c r="AH48" s="56">
        <f t="shared" si="7"/>
        <v>0.3425190720846956</v>
      </c>
    </row>
    <row r="49" spans="1:34" ht="15.75">
      <c r="A49" s="55" t="s">
        <v>181</v>
      </c>
      <c r="C49" s="55">
        <v>3194</v>
      </c>
      <c r="E49" s="55">
        <v>1173</v>
      </c>
      <c r="G49" s="55">
        <v>741</v>
      </c>
      <c r="I49" s="55">
        <v>1028</v>
      </c>
      <c r="K49" s="55">
        <v>424</v>
      </c>
      <c r="M49" s="55">
        <v>36</v>
      </c>
      <c r="O49" s="55">
        <v>25</v>
      </c>
      <c r="Q49" s="51">
        <f>SUM(C49:O49)</f>
        <v>6621</v>
      </c>
      <c r="AA49" s="55" t="s">
        <v>181</v>
      </c>
      <c r="AB49" s="56">
        <f t="shared" si="1"/>
        <v>48.240447062377285</v>
      </c>
      <c r="AC49" s="56">
        <f t="shared" si="2"/>
        <v>17.71635704576348</v>
      </c>
      <c r="AD49" s="56">
        <f t="shared" si="3"/>
        <v>11.191662890801995</v>
      </c>
      <c r="AE49" s="56">
        <f t="shared" si="4"/>
        <v>15.52635553541761</v>
      </c>
      <c r="AF49" s="56">
        <f t="shared" si="5"/>
        <v>6.403866485425162</v>
      </c>
      <c r="AG49" s="56">
        <f t="shared" si="6"/>
        <v>0.5437245129134572</v>
      </c>
      <c r="AH49" s="56">
        <f t="shared" si="7"/>
        <v>0.3775864673010119</v>
      </c>
    </row>
    <row r="50" spans="1:34" ht="15.75">
      <c r="A50" s="55" t="s">
        <v>193</v>
      </c>
      <c r="C50" s="55">
        <v>3187</v>
      </c>
      <c r="E50" s="55">
        <v>1179</v>
      </c>
      <c r="G50" s="55">
        <v>784</v>
      </c>
      <c r="I50" s="55">
        <v>1002</v>
      </c>
      <c r="K50" s="55">
        <v>482</v>
      </c>
      <c r="M50" s="55">
        <v>59</v>
      </c>
      <c r="O50" s="55">
        <v>40</v>
      </c>
      <c r="Q50" s="51">
        <f>SUM(C50:O50)</f>
        <v>6733</v>
      </c>
      <c r="AA50" s="55" t="s">
        <v>193</v>
      </c>
      <c r="AB50" s="56">
        <f t="shared" si="1"/>
        <v>47.33402643695233</v>
      </c>
      <c r="AC50" s="56">
        <f t="shared" si="2"/>
        <v>17.51076785979504</v>
      </c>
      <c r="AD50" s="56">
        <f t="shared" si="3"/>
        <v>11.644140799049458</v>
      </c>
      <c r="AE50" s="56">
        <f t="shared" si="4"/>
        <v>14.881924847764742</v>
      </c>
      <c r="AF50" s="56">
        <f t="shared" si="5"/>
        <v>7.158770236150304</v>
      </c>
      <c r="AG50" s="56">
        <f t="shared" si="6"/>
        <v>0.8762810040100995</v>
      </c>
      <c r="AH50" s="56">
        <f t="shared" si="7"/>
        <v>0.5940888162780336</v>
      </c>
    </row>
    <row r="51" spans="1:34" ht="15.75">
      <c r="A51" s="55" t="s">
        <v>198</v>
      </c>
      <c r="C51" s="55">
        <v>3505</v>
      </c>
      <c r="E51" s="55">
        <v>1185</v>
      </c>
      <c r="G51" s="55">
        <v>854</v>
      </c>
      <c r="I51" s="55">
        <v>880</v>
      </c>
      <c r="K51" s="55">
        <v>409</v>
      </c>
      <c r="M51" s="55">
        <v>54</v>
      </c>
      <c r="O51" s="55">
        <v>55</v>
      </c>
      <c r="Q51" s="51">
        <f>SUM(C51:O51)</f>
        <v>6942</v>
      </c>
      <c r="AA51" s="55" t="s">
        <v>198</v>
      </c>
      <c r="AB51" s="56">
        <f t="shared" si="1"/>
        <v>50.48977239988476</v>
      </c>
      <c r="AC51" s="56">
        <f t="shared" si="2"/>
        <v>17.07000864304235</v>
      </c>
      <c r="AD51" s="56">
        <f t="shared" si="3"/>
        <v>12.301930279458368</v>
      </c>
      <c r="AE51" s="56">
        <f t="shared" si="4"/>
        <v>12.67646211466436</v>
      </c>
      <c r="AF51" s="56">
        <f t="shared" si="5"/>
        <v>5.891673869201959</v>
      </c>
      <c r="AG51" s="56">
        <f t="shared" si="6"/>
        <v>0.7778738115816767</v>
      </c>
      <c r="AH51" s="56">
        <f t="shared" si="7"/>
        <v>0.7922788821665225</v>
      </c>
    </row>
    <row r="52" spans="1:34" ht="15.75">
      <c r="A52" s="55" t="s">
        <v>203</v>
      </c>
      <c r="C52" s="55">
        <v>3784</v>
      </c>
      <c r="E52" s="55">
        <v>1155</v>
      </c>
      <c r="G52" s="55">
        <v>945</v>
      </c>
      <c r="I52" s="55">
        <v>855</v>
      </c>
      <c r="K52" s="55">
        <v>308</v>
      </c>
      <c r="M52" s="55">
        <v>43</v>
      </c>
      <c r="O52" s="55">
        <v>53</v>
      </c>
      <c r="Q52" s="51">
        <f>SUM(C52:O52)</f>
        <v>7143</v>
      </c>
      <c r="AA52" s="55" t="s">
        <v>203</v>
      </c>
      <c r="AB52" s="56">
        <f>(C52/Q52)*100</f>
        <v>52.97494050118997</v>
      </c>
      <c r="AC52" s="56">
        <f>(E52/Q52)*100</f>
        <v>16.16967660646787</v>
      </c>
      <c r="AD52" s="56">
        <f>(G52/Q52)*100</f>
        <v>13.229735405291896</v>
      </c>
      <c r="AE52" s="56">
        <f>(I52/Q52)*100</f>
        <v>11.969760604787904</v>
      </c>
      <c r="AF52" s="56">
        <f>(K52/Q52)*100</f>
        <v>4.311913761724766</v>
      </c>
      <c r="AG52" s="56">
        <f>(M52/Q52)*100</f>
        <v>0.6019879602407953</v>
      </c>
      <c r="AH52" s="56">
        <f>(O52/Q52)*100</f>
        <v>0.7419851602967941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47"/>
  <sheetViews>
    <sheetView zoomScale="75" zoomScaleNormal="75" zoomScalePageLayoutView="0" workbookViewId="0" topLeftCell="A1">
      <selection activeCell="R24" sqref="R24"/>
    </sheetView>
  </sheetViews>
  <sheetFormatPr defaultColWidth="9.00390625" defaultRowHeight="15.75"/>
  <cols>
    <col min="1" max="1" width="24.125" style="24" customWidth="1"/>
    <col min="2" max="2" width="11.375" style="0" customWidth="1"/>
    <col min="3" max="4" width="11.375" style="0" hidden="1" customWidth="1"/>
    <col min="5" max="5" width="11.375" style="0" customWidth="1"/>
    <col min="6" max="7" width="11.375" style="0" hidden="1" customWidth="1"/>
    <col min="8" max="8" width="11.375" style="0" customWidth="1"/>
    <col min="9" max="10" width="11.375" style="0" hidden="1" customWidth="1"/>
    <col min="11" max="11" width="11.375" style="0" customWidth="1"/>
    <col min="12" max="12" width="0" style="0" hidden="1" customWidth="1"/>
  </cols>
  <sheetData>
    <row r="3" spans="2:13" ht="15.75">
      <c r="B3" s="8" t="s">
        <v>187</v>
      </c>
      <c r="E3" s="8" t="s">
        <v>197</v>
      </c>
      <c r="H3" s="8" t="s">
        <v>201</v>
      </c>
      <c r="I3" s="8" t="s">
        <v>187</v>
      </c>
      <c r="J3" s="8" t="s">
        <v>197</v>
      </c>
      <c r="K3" s="8" t="s">
        <v>204</v>
      </c>
      <c r="L3" s="8" t="s">
        <v>197</v>
      </c>
      <c r="M3" s="8"/>
    </row>
    <row r="4" spans="1:11" ht="15.75">
      <c r="A4" s="24" t="str">
        <f>'UG Data Copy'!C123</f>
        <v>PSYCHOLOGY</v>
      </c>
      <c r="B4">
        <f>'UG Data Copy'!D123</f>
        <v>354</v>
      </c>
      <c r="C4">
        <f>'UG Data Copy'!E123</f>
        <v>0</v>
      </c>
      <c r="D4">
        <f>'UG Data Copy'!F123</f>
        <v>0</v>
      </c>
      <c r="E4">
        <f>'UG Data Copy'!G123</f>
        <v>382</v>
      </c>
      <c r="F4">
        <f>'UG Data Copy'!H123</f>
        <v>0</v>
      </c>
      <c r="G4">
        <f>'UG Data Copy'!I123</f>
        <v>0</v>
      </c>
      <c r="H4">
        <f>'UG Data Copy'!J123</f>
        <v>401</v>
      </c>
      <c r="I4">
        <f>'UG Data Copy'!K123</f>
        <v>0</v>
      </c>
      <c r="J4">
        <f>'UG Data Copy'!L123</f>
        <v>0</v>
      </c>
      <c r="K4">
        <f>'UG Data Copy'!M123</f>
        <v>436</v>
      </c>
    </row>
    <row r="5" spans="1:12" ht="15.75">
      <c r="A5" s="24" t="str">
        <f>'UG Data Copy'!C24</f>
        <v>BIOLOGY</v>
      </c>
      <c r="B5">
        <f>'UG Data Copy'!D24</f>
        <v>308</v>
      </c>
      <c r="C5">
        <f>'UG Data Copy'!E24</f>
        <v>0</v>
      </c>
      <c r="D5">
        <f>'UG Data Copy'!F24</f>
        <v>0</v>
      </c>
      <c r="E5">
        <f>'UG Data Copy'!G24</f>
        <v>336</v>
      </c>
      <c r="F5">
        <f>'UG Data Copy'!H24</f>
        <v>0</v>
      </c>
      <c r="G5">
        <f>'UG Data Copy'!I24</f>
        <v>0</v>
      </c>
      <c r="H5">
        <f>'UG Data Copy'!J24</f>
        <v>344</v>
      </c>
      <c r="I5">
        <f>'UG Data Copy'!K24</f>
        <v>0</v>
      </c>
      <c r="J5">
        <f>'UG Data Copy'!L24</f>
        <v>0</v>
      </c>
      <c r="K5">
        <f>'UG Data Copy'!M24</f>
        <v>356</v>
      </c>
      <c r="L5">
        <f>'UG Data Copy'!H24</f>
        <v>0</v>
      </c>
    </row>
    <row r="6" spans="1:12" ht="15.75">
      <c r="A6" s="24" t="str">
        <f>'UG Data Copy'!C37</f>
        <v>COMM / JOURN</v>
      </c>
      <c r="B6">
        <f>'UG Data Copy'!D37</f>
        <v>281</v>
      </c>
      <c r="C6">
        <f>'UG Data Copy'!E37</f>
        <v>0</v>
      </c>
      <c r="D6">
        <f>'UG Data Copy'!F37</f>
        <v>0</v>
      </c>
      <c r="E6">
        <f>'UG Data Copy'!G37</f>
        <v>275</v>
      </c>
      <c r="F6">
        <f>'UG Data Copy'!H37</f>
        <v>0</v>
      </c>
      <c r="G6">
        <f>'UG Data Copy'!I37</f>
        <v>0</v>
      </c>
      <c r="H6">
        <f>'UG Data Copy'!J37</f>
        <v>298</v>
      </c>
      <c r="I6">
        <f>'UG Data Copy'!K37</f>
        <v>0</v>
      </c>
      <c r="J6">
        <f>'UG Data Copy'!L37</f>
        <v>0</v>
      </c>
      <c r="K6">
        <f>'UG Data Copy'!M37</f>
        <v>313</v>
      </c>
      <c r="L6">
        <f>'UG Data Copy'!H37</f>
        <v>0</v>
      </c>
    </row>
    <row r="7" spans="1:12" ht="15.75">
      <c r="A7" s="24" t="str">
        <f>'UG Data Copy'!C94</f>
        <v>HISTORY</v>
      </c>
      <c r="B7">
        <f>'UG Data Copy'!D94</f>
        <v>317</v>
      </c>
      <c r="C7">
        <f>'UG Data Copy'!E94</f>
        <v>0</v>
      </c>
      <c r="D7">
        <f>'UG Data Copy'!F94</f>
        <v>0</v>
      </c>
      <c r="E7">
        <f>'UG Data Copy'!G94</f>
        <v>288</v>
      </c>
      <c r="F7">
        <f>'UG Data Copy'!H94</f>
        <v>0</v>
      </c>
      <c r="G7">
        <f>'UG Data Copy'!I94</f>
        <v>0</v>
      </c>
      <c r="H7">
        <f>'UG Data Copy'!J94</f>
        <v>296</v>
      </c>
      <c r="I7">
        <f>'UG Data Copy'!K94</f>
        <v>0</v>
      </c>
      <c r="J7">
        <f>'UG Data Copy'!L94</f>
        <v>0</v>
      </c>
      <c r="K7">
        <f>'UG Data Copy'!M94</f>
        <v>284</v>
      </c>
      <c r="L7">
        <f>'UG Data Copy'!H31</f>
        <v>0</v>
      </c>
    </row>
    <row r="8" spans="1:12" ht="15.75">
      <c r="A8" s="24" t="str">
        <f>'UG Data Copy'!C59</f>
        <v>ENGLISH</v>
      </c>
      <c r="B8">
        <f>'UG Data Copy'!D59</f>
        <v>203</v>
      </c>
      <c r="C8">
        <f>'UG Data Copy'!E59</f>
        <v>0</v>
      </c>
      <c r="D8">
        <f>'UG Data Copy'!F59</f>
        <v>0</v>
      </c>
      <c r="E8">
        <f>'UG Data Copy'!G59</f>
        <v>200</v>
      </c>
      <c r="F8">
        <f>'UG Data Copy'!H59</f>
        <v>0</v>
      </c>
      <c r="G8">
        <f>'UG Data Copy'!I59</f>
        <v>0</v>
      </c>
      <c r="H8">
        <f>'UG Data Copy'!J59</f>
        <v>209</v>
      </c>
      <c r="I8">
        <f>'UG Data Copy'!K59</f>
        <v>0</v>
      </c>
      <c r="J8">
        <f>'UG Data Copy'!L59</f>
        <v>0</v>
      </c>
      <c r="K8">
        <f>'UG Data Copy'!M59</f>
        <v>230</v>
      </c>
      <c r="L8">
        <f>'UG Data Copy'!H45</f>
        <v>0</v>
      </c>
    </row>
    <row r="9" spans="1:12" ht="15.75">
      <c r="A9" s="24" t="str">
        <f>'UG Data Copy'!C86</f>
        <v>GEO &amp; ESS</v>
      </c>
      <c r="B9">
        <f>'UG Data Copy'!D86</f>
        <v>139</v>
      </c>
      <c r="C9">
        <f>'UG Data Copy'!E86</f>
        <v>0</v>
      </c>
      <c r="D9">
        <f>'UG Data Copy'!F86</f>
        <v>0</v>
      </c>
      <c r="E9">
        <f>'UG Data Copy'!G86</f>
        <v>157</v>
      </c>
      <c r="F9">
        <f>'UG Data Copy'!H86</f>
        <v>0</v>
      </c>
      <c r="G9">
        <f>'UG Data Copy'!I86</f>
        <v>0</v>
      </c>
      <c r="H9">
        <f>'UG Data Copy'!J86</f>
        <v>184</v>
      </c>
      <c r="I9">
        <f>'UG Data Copy'!K86</f>
        <v>0</v>
      </c>
      <c r="J9">
        <f>'UG Data Copy'!L86</f>
        <v>0</v>
      </c>
      <c r="K9">
        <f>'UG Data Copy'!M86</f>
        <v>218</v>
      </c>
      <c r="L9">
        <f>'UG Data Copy'!H65</f>
        <v>0</v>
      </c>
    </row>
    <row r="10" spans="1:12" ht="15.75">
      <c r="A10" s="24" t="str">
        <f>'UG Data Copy'!C45</f>
        <v>COMP. SCI.</v>
      </c>
      <c r="B10">
        <f>'UG Data Copy'!D45</f>
        <v>163</v>
      </c>
      <c r="C10">
        <f>'UG Data Copy'!E45</f>
        <v>0</v>
      </c>
      <c r="D10">
        <f>'UG Data Copy'!F45</f>
        <v>0</v>
      </c>
      <c r="E10">
        <f>'UG Data Copy'!G45</f>
        <v>153</v>
      </c>
      <c r="F10">
        <f>'UG Data Copy'!H45</f>
        <v>0</v>
      </c>
      <c r="G10">
        <f>'UG Data Copy'!I45</f>
        <v>0</v>
      </c>
      <c r="H10">
        <f>'UG Data Copy'!J45</f>
        <v>172</v>
      </c>
      <c r="I10">
        <f>'UG Data Copy'!K45</f>
        <v>0</v>
      </c>
      <c r="J10">
        <f>'UG Data Copy'!L45</f>
        <v>0</v>
      </c>
      <c r="K10">
        <f>'UG Data Copy'!M45</f>
        <v>180</v>
      </c>
      <c r="L10">
        <f>'UG Data Copy'!H86</f>
        <v>0</v>
      </c>
    </row>
    <row r="11" spans="1:14" ht="15.75">
      <c r="A11" s="24" t="str">
        <f>'UG Data Copy'!C13</f>
        <v>ART</v>
      </c>
      <c r="B11">
        <f>'UG Data Copy'!D13</f>
        <v>160</v>
      </c>
      <c r="C11">
        <f>'UG Data Copy'!E13</f>
        <v>0</v>
      </c>
      <c r="D11">
        <f>'UG Data Copy'!F13</f>
        <v>0</v>
      </c>
      <c r="E11">
        <f>'UG Data Copy'!G13</f>
        <v>160</v>
      </c>
      <c r="F11">
        <f>'UG Data Copy'!H13</f>
        <v>0</v>
      </c>
      <c r="G11">
        <f>'UG Data Copy'!I13</f>
        <v>0</v>
      </c>
      <c r="H11">
        <f>'UG Data Copy'!J13</f>
        <v>164</v>
      </c>
      <c r="I11">
        <f>'UG Data Copy'!K13</f>
        <v>0</v>
      </c>
      <c r="J11">
        <f>'UG Data Copy'!L13</f>
        <v>0</v>
      </c>
      <c r="K11">
        <f>'UG Data Copy'!M13</f>
        <v>169</v>
      </c>
      <c r="L11">
        <f>'UG Data Copy'!H59</f>
        <v>0</v>
      </c>
      <c r="N11" s="24"/>
    </row>
    <row r="12" spans="1:12" ht="15.75">
      <c r="A12" s="24" t="str">
        <f>'UG Data Copy'!C120</f>
        <v>POLITICAL SCI.</v>
      </c>
      <c r="B12">
        <f>'UG Data Copy'!D120</f>
        <v>149</v>
      </c>
      <c r="C12">
        <f>'UG Data Copy'!E120</f>
        <v>0</v>
      </c>
      <c r="D12">
        <f>'UG Data Copy'!F120</f>
        <v>0</v>
      </c>
      <c r="E12">
        <f>'UG Data Copy'!G120</f>
        <v>130</v>
      </c>
      <c r="F12">
        <f>'UG Data Copy'!H120</f>
        <v>0</v>
      </c>
      <c r="G12">
        <f>'UG Data Copy'!I120</f>
        <v>0</v>
      </c>
      <c r="H12">
        <f>'UG Data Copy'!J120</f>
        <v>151</v>
      </c>
      <c r="I12">
        <f>'UG Data Copy'!K120</f>
        <v>0</v>
      </c>
      <c r="J12">
        <f>'UG Data Copy'!L120</f>
        <v>0</v>
      </c>
      <c r="K12">
        <f>'UG Data Copy'!M120</f>
        <v>163</v>
      </c>
      <c r="L12">
        <f>'UG Data Copy'!H94</f>
        <v>0</v>
      </c>
    </row>
    <row r="14" spans="2:12" ht="15.75">
      <c r="B14" t="str">
        <f>B3</f>
        <v>Fall 2007</v>
      </c>
      <c r="E14" t="str">
        <f>E3</f>
        <v>Fall 2008</v>
      </c>
      <c r="H14" t="str">
        <f>H3</f>
        <v>Fall 2009</v>
      </c>
      <c r="K14" t="str">
        <f>K3</f>
        <v>Fall 2010</v>
      </c>
      <c r="L14">
        <f>'UG Data Copy'!H100</f>
        <v>0</v>
      </c>
    </row>
    <row r="15" spans="1:12" ht="15.75">
      <c r="A15" s="24" t="str">
        <f>'UG Data Copy'!C108</f>
        <v>MATH</v>
      </c>
      <c r="B15">
        <f>'UG Data Copy'!D108</f>
        <v>130</v>
      </c>
      <c r="C15">
        <f>'UG Data Copy'!E108</f>
        <v>0</v>
      </c>
      <c r="D15">
        <f>'UG Data Copy'!F108</f>
        <v>0</v>
      </c>
      <c r="E15">
        <f>'UG Data Copy'!G108</f>
        <v>128</v>
      </c>
      <c r="F15">
        <f>'UG Data Copy'!H108</f>
        <v>0</v>
      </c>
      <c r="G15">
        <f>'UG Data Copy'!I108</f>
        <v>0</v>
      </c>
      <c r="H15">
        <f>'UG Data Copy'!J108</f>
        <v>157</v>
      </c>
      <c r="I15">
        <f>'UG Data Copy'!K108</f>
        <v>0</v>
      </c>
      <c r="J15">
        <f>'UG Data Copy'!L108</f>
        <v>0</v>
      </c>
      <c r="K15">
        <f>'UG Data Copy'!M108</f>
        <v>156</v>
      </c>
      <c r="L15">
        <f>'UG Data Copy'!H108</f>
        <v>0</v>
      </c>
    </row>
    <row r="16" spans="1:11" ht="15.75">
      <c r="A16" s="24" t="str">
        <f>'UG Data Copy'!C115</f>
        <v>PHYSICS</v>
      </c>
      <c r="B16">
        <f>'UG Data Copy'!D115</f>
        <v>75</v>
      </c>
      <c r="C16">
        <f>'UG Data Copy'!E115</f>
        <v>0</v>
      </c>
      <c r="D16">
        <f>'UG Data Copy'!F115</f>
        <v>0</v>
      </c>
      <c r="E16">
        <f>'UG Data Copy'!G115</f>
        <v>88</v>
      </c>
      <c r="F16">
        <f>'UG Data Copy'!H115</f>
        <v>0</v>
      </c>
      <c r="G16">
        <f>'UG Data Copy'!I115</f>
        <v>0</v>
      </c>
      <c r="H16">
        <f>'UG Data Copy'!J115</f>
        <v>91</v>
      </c>
      <c r="I16">
        <f>'UG Data Copy'!K115</f>
        <v>0</v>
      </c>
      <c r="J16">
        <f>'UG Data Copy'!L115</f>
        <v>0</v>
      </c>
      <c r="K16">
        <f>'UG Data Copy'!M115</f>
        <v>106</v>
      </c>
    </row>
    <row r="17" spans="1:12" ht="15.75">
      <c r="A17" s="24" t="str">
        <f>'UG Data Copy'!C126</f>
        <v>SOCIOLOGY</v>
      </c>
      <c r="B17">
        <f>'UG Data Copy'!D126</f>
        <v>126</v>
      </c>
      <c r="C17">
        <f>'UG Data Copy'!E126</f>
        <v>0</v>
      </c>
      <c r="D17">
        <f>'UG Data Copy'!F126</f>
        <v>0</v>
      </c>
      <c r="E17">
        <f>'UG Data Copy'!G126</f>
        <v>124</v>
      </c>
      <c r="F17">
        <f>'UG Data Copy'!H126</f>
        <v>0</v>
      </c>
      <c r="G17">
        <f>'UG Data Copy'!I126</f>
        <v>0</v>
      </c>
      <c r="H17">
        <f>'UG Data Copy'!J126</f>
        <v>111</v>
      </c>
      <c r="I17">
        <f>'UG Data Copy'!K126</f>
        <v>0</v>
      </c>
      <c r="J17">
        <f>'UG Data Copy'!L126</f>
        <v>0</v>
      </c>
      <c r="K17">
        <f>'UG Data Copy'!M126</f>
        <v>105</v>
      </c>
      <c r="L17">
        <f>'UG Data Copy'!H115</f>
        <v>0</v>
      </c>
    </row>
    <row r="18" spans="1:12" ht="15.75">
      <c r="A18" s="24" t="str">
        <f>'UG Data Copy'!C31</f>
        <v>CHEMISTRY</v>
      </c>
      <c r="B18">
        <f>'UG Data Copy'!D31</f>
        <v>91</v>
      </c>
      <c r="C18">
        <f>'UG Data Copy'!E31</f>
        <v>0</v>
      </c>
      <c r="D18">
        <f>'UG Data Copy'!F31</f>
        <v>0</v>
      </c>
      <c r="E18">
        <f>'UG Data Copy'!G31</f>
        <v>89</v>
      </c>
      <c r="F18">
        <f>'UG Data Copy'!H31</f>
        <v>0</v>
      </c>
      <c r="G18">
        <f>'UG Data Copy'!I31</f>
        <v>0</v>
      </c>
      <c r="H18">
        <f>'UG Data Copy'!J31</f>
        <v>91</v>
      </c>
      <c r="I18">
        <f>'UG Data Copy'!K31</f>
        <v>0</v>
      </c>
      <c r="J18">
        <f>'UG Data Copy'!L31</f>
        <v>0</v>
      </c>
      <c r="K18">
        <f>'UG Data Copy'!M31</f>
        <v>92</v>
      </c>
      <c r="L18">
        <f>'UG Data Copy'!H120</f>
        <v>0</v>
      </c>
    </row>
    <row r="19" spans="1:12" ht="15.75">
      <c r="A19" t="str">
        <f>'UG Data Copy'!C97</f>
        <v>HUMAN COMM</v>
      </c>
      <c r="B19">
        <f>'UG Data Copy'!D97</f>
        <v>78</v>
      </c>
      <c r="E19">
        <f>'UG Data Copy'!G97</f>
        <v>81</v>
      </c>
      <c r="H19">
        <f>'UG Data Copy'!J97</f>
        <v>98</v>
      </c>
      <c r="K19">
        <f>'UG Data Copy'!M97</f>
        <v>82</v>
      </c>
      <c r="L19">
        <f>'UG Data Copy'!H123</f>
        <v>0</v>
      </c>
    </row>
    <row r="20" spans="1:11" ht="15.75">
      <c r="A20" s="24" t="str">
        <f>'UG Data Copy'!C54</f>
        <v>ECONOMICS</v>
      </c>
      <c r="B20" s="63">
        <f>'UG Data Copy'!D54</f>
        <v>39</v>
      </c>
      <c r="C20" s="63"/>
      <c r="D20" s="63"/>
      <c r="E20" s="63">
        <f>'UG Data Copy'!G54</f>
        <v>51</v>
      </c>
      <c r="F20" s="63"/>
      <c r="G20" s="63"/>
      <c r="H20" s="63">
        <f>'UG Data Copy'!J54</f>
        <v>67</v>
      </c>
      <c r="I20" s="63"/>
      <c r="J20" s="63"/>
      <c r="K20" s="63">
        <f>'UG Data Copy'!M54</f>
        <v>77</v>
      </c>
    </row>
    <row r="21" spans="1:12" ht="15.75">
      <c r="A21" s="24" t="str">
        <f>'UG Data Copy'!C65</f>
        <v>MODERN LANG.</v>
      </c>
      <c r="B21">
        <f>'UG Data Copy'!D65</f>
        <v>52</v>
      </c>
      <c r="C21">
        <f>'UG Data Copy'!E65</f>
        <v>0</v>
      </c>
      <c r="D21">
        <f>'UG Data Copy'!F65</f>
        <v>0</v>
      </c>
      <c r="E21">
        <f>'UG Data Copy'!G65</f>
        <v>53</v>
      </c>
      <c r="F21">
        <f>'UG Data Copy'!H65</f>
        <v>0</v>
      </c>
      <c r="G21">
        <f>'UG Data Copy'!I65</f>
        <v>0</v>
      </c>
      <c r="H21">
        <f>'UG Data Copy'!J65</f>
        <v>47</v>
      </c>
      <c r="I21">
        <f>'UG Data Copy'!K65</f>
        <v>0</v>
      </c>
      <c r="J21">
        <f>'UG Data Copy'!L65</f>
        <v>0</v>
      </c>
      <c r="K21">
        <f>'UG Data Copy'!M65</f>
        <v>46</v>
      </c>
      <c r="L21">
        <f>'UG Data Copy'!H126</f>
        <v>0</v>
      </c>
    </row>
    <row r="22" spans="1:12" ht="15.75">
      <c r="A22" s="24" t="str">
        <f>'UG Data Copy'!C129</f>
        <v>A &amp; S GENERAL</v>
      </c>
      <c r="B22">
        <f>'UG Data Copy'!D129</f>
        <v>2</v>
      </c>
      <c r="C22">
        <f>'UG Data Copy'!E129</f>
        <v>0</v>
      </c>
      <c r="D22">
        <f>'UG Data Copy'!F129</f>
        <v>0</v>
      </c>
      <c r="E22">
        <f>'UG Data Copy'!G129</f>
        <v>3</v>
      </c>
      <c r="F22">
        <f>'UG Data Copy'!H129</f>
        <v>0</v>
      </c>
      <c r="G22">
        <f>'UG Data Copy'!I129</f>
        <v>0</v>
      </c>
      <c r="H22">
        <f>'UG Data Copy'!J129</f>
        <v>14</v>
      </c>
      <c r="I22">
        <f>'UG Data Copy'!K129</f>
        <v>0</v>
      </c>
      <c r="J22">
        <f>'UG Data Copy'!L129</f>
        <v>0</v>
      </c>
      <c r="K22">
        <f>'UG Data Copy'!M129</f>
        <v>39</v>
      </c>
      <c r="L22">
        <f>'UG Data Copy'!H143</f>
        <v>0</v>
      </c>
    </row>
    <row r="23" spans="1:12" ht="15.75">
      <c r="A23" s="24" t="str">
        <f>'UG Data Copy'!C100</f>
        <v>INTER. ARTS</v>
      </c>
      <c r="B23">
        <f>'UG Data Copy'!D100</f>
        <v>9</v>
      </c>
      <c r="C23">
        <f>'UG Data Copy'!E100</f>
        <v>0</v>
      </c>
      <c r="D23">
        <f>'UG Data Copy'!F100</f>
        <v>0</v>
      </c>
      <c r="E23">
        <f>'UG Data Copy'!G100</f>
        <v>20</v>
      </c>
      <c r="F23">
        <f>'UG Data Copy'!H100</f>
        <v>0</v>
      </c>
      <c r="G23">
        <f>'UG Data Copy'!I100</f>
        <v>0</v>
      </c>
      <c r="H23">
        <f>'UG Data Copy'!J100</f>
        <v>35</v>
      </c>
      <c r="I23">
        <f>'UG Data Copy'!K100</f>
        <v>0</v>
      </c>
      <c r="J23">
        <f>'UG Data Copy'!L100</f>
        <v>0</v>
      </c>
      <c r="K23">
        <f>'UG Data Copy'!M100</f>
        <v>35</v>
      </c>
      <c r="L23">
        <f>'UG Data Copy'!H129</f>
        <v>0</v>
      </c>
    </row>
    <row r="24" spans="1:12" ht="15.75">
      <c r="A24" s="24" t="str">
        <f>'UG Data Copy'!C143</f>
        <v>CERT. ONLY</v>
      </c>
      <c r="B24">
        <f>'UG Data Copy'!D143</f>
        <v>11</v>
      </c>
      <c r="C24">
        <f>'UG Data Copy'!E143</f>
        <v>0</v>
      </c>
      <c r="D24">
        <f>'UG Data Copy'!F143</f>
        <v>0</v>
      </c>
      <c r="E24">
        <f>'UG Data Copy'!G143</f>
        <v>26</v>
      </c>
      <c r="F24">
        <f>'UG Data Copy'!H143</f>
        <v>0</v>
      </c>
      <c r="G24">
        <f>'UG Data Copy'!I143</f>
        <v>0</v>
      </c>
      <c r="H24">
        <f>'UG Data Copy'!J143</f>
        <v>30</v>
      </c>
      <c r="I24">
        <f>'UG Data Copy'!K143</f>
        <v>0</v>
      </c>
      <c r="J24">
        <f>'UG Data Copy'!L143</f>
        <v>0</v>
      </c>
      <c r="K24">
        <f>'UG Data Copy'!M143</f>
        <v>28</v>
      </c>
      <c r="L24" t="e">
        <f>'UG Data Copy'!#REF!</f>
        <v>#REF!</v>
      </c>
    </row>
    <row r="25" spans="1:11" ht="15.75">
      <c r="A25" s="24" t="str">
        <f>'UG Data Copy'!C89</f>
        <v>HLTH ADMIN</v>
      </c>
      <c r="B25" s="63">
        <f>'UG Data Copy'!D89</f>
        <v>33</v>
      </c>
      <c r="C25" s="63">
        <f>'UG Data Copy'!E89</f>
        <v>0</v>
      </c>
      <c r="D25" s="63">
        <f>'UG Data Copy'!F89</f>
        <v>0</v>
      </c>
      <c r="E25" s="63">
        <f>'UG Data Copy'!G89</f>
        <v>32</v>
      </c>
      <c r="F25" s="63">
        <f>'UG Data Copy'!H89</f>
        <v>0</v>
      </c>
      <c r="G25" s="63">
        <f>'UG Data Copy'!I89</f>
        <v>0</v>
      </c>
      <c r="H25" s="63">
        <f>'UG Data Copy'!J89</f>
        <v>21</v>
      </c>
      <c r="I25" s="63">
        <f>'UG Data Copy'!K89</f>
        <v>0</v>
      </c>
      <c r="J25" s="63">
        <f>'UG Data Copy'!L89</f>
        <v>0</v>
      </c>
      <c r="K25" s="63">
        <f>'UG Data Copy'!M89</f>
        <v>26</v>
      </c>
    </row>
    <row r="26" spans="2:11" ht="15.75">
      <c r="B26" t="str">
        <f>B3</f>
        <v>Fall 2007</v>
      </c>
      <c r="E26" t="str">
        <f>E3</f>
        <v>Fall 2008</v>
      </c>
      <c r="H26" t="str">
        <f>H3</f>
        <v>Fall 2009</v>
      </c>
      <c r="K26" t="str">
        <f>K3</f>
        <v>Fall 2010</v>
      </c>
    </row>
    <row r="27" spans="1:12" ht="15.75">
      <c r="A27" s="24" t="str">
        <f>'UG Data Copy'!C175</f>
        <v>MANAGE &amp; MRKT</v>
      </c>
      <c r="B27">
        <f>'UG Data Copy'!D175</f>
        <v>552</v>
      </c>
      <c r="C27">
        <f>'UG Data Copy'!E175</f>
        <v>0</v>
      </c>
      <c r="D27">
        <f>'UG Data Copy'!F175</f>
        <v>0</v>
      </c>
      <c r="E27">
        <f>'UG Data Copy'!G175</f>
        <v>568</v>
      </c>
      <c r="F27">
        <f>'UG Data Copy'!H175</f>
        <v>0</v>
      </c>
      <c r="G27">
        <f>'UG Data Copy'!I175</f>
        <v>0</v>
      </c>
      <c r="H27">
        <f>'UG Data Copy'!J175</f>
        <v>566</v>
      </c>
      <c r="I27">
        <f>'UG Data Copy'!K175</f>
        <v>0</v>
      </c>
      <c r="J27">
        <f>'UG Data Copy'!L175</f>
        <v>0</v>
      </c>
      <c r="K27">
        <f>'UG Data Copy'!M175</f>
        <v>549</v>
      </c>
      <c r="L27">
        <f>'UG Data Copy'!N175</f>
        <v>0</v>
      </c>
    </row>
    <row r="28" spans="1:12" ht="15.75">
      <c r="A28" s="24" t="str">
        <f>'UG Data Copy'!C158</f>
        <v>ACC. &amp; INFO. TECH.</v>
      </c>
      <c r="B28">
        <f>'UG Data Copy'!D158</f>
        <v>396</v>
      </c>
      <c r="C28">
        <f>'UG Data Copy'!E158</f>
        <v>0</v>
      </c>
      <c r="D28">
        <f>'UG Data Copy'!F158</f>
        <v>0</v>
      </c>
      <c r="E28">
        <f>'UG Data Copy'!G158</f>
        <v>363</v>
      </c>
      <c r="F28">
        <f>'UG Data Copy'!H158</f>
        <v>0</v>
      </c>
      <c r="G28">
        <f>'UG Data Copy'!I158</f>
        <v>0</v>
      </c>
      <c r="H28">
        <f>'UG Data Copy'!J158</f>
        <v>398</v>
      </c>
      <c r="I28">
        <f>'UG Data Copy'!K158</f>
        <v>0</v>
      </c>
      <c r="J28">
        <f>'UG Data Copy'!L158</f>
        <v>0</v>
      </c>
      <c r="K28">
        <f>'UG Data Copy'!M158</f>
        <v>409</v>
      </c>
      <c r="L28">
        <f>'UG Data Copy'!H158</f>
        <v>0</v>
      </c>
    </row>
    <row r="29" spans="1:12" ht="15.75">
      <c r="A29" s="24" t="str">
        <f>'UG Data Copy'!C182</f>
        <v>BUS ADM GEN</v>
      </c>
      <c r="B29">
        <f>'UG Data Copy'!D182</f>
        <v>242</v>
      </c>
      <c r="C29">
        <f>'UG Data Copy'!E182</f>
        <v>0</v>
      </c>
      <c r="D29">
        <f>'UG Data Copy'!F182</f>
        <v>0</v>
      </c>
      <c r="E29">
        <f>'UG Data Copy'!G182</f>
        <v>240</v>
      </c>
      <c r="F29">
        <f>'UG Data Copy'!H182</f>
        <v>0</v>
      </c>
      <c r="G29">
        <f>'UG Data Copy'!I182</f>
        <v>0</v>
      </c>
      <c r="H29">
        <f>'UG Data Copy'!J182</f>
        <v>229</v>
      </c>
      <c r="I29">
        <f>'UG Data Copy'!K182</f>
        <v>0</v>
      </c>
      <c r="J29">
        <f>'UG Data Copy'!L182</f>
        <v>0</v>
      </c>
      <c r="K29">
        <f>'UG Data Copy'!M182</f>
        <v>225</v>
      </c>
      <c r="L29">
        <f>'UG Data Copy'!H161</f>
        <v>0</v>
      </c>
    </row>
    <row r="30" spans="1:12" ht="15.75">
      <c r="A30" s="24" t="str">
        <f>'UG Data Copy'!C167</f>
        <v>FINANCE</v>
      </c>
      <c r="B30">
        <f>'UG Data Copy'!D167</f>
        <v>208</v>
      </c>
      <c r="C30">
        <f>'UG Data Copy'!E167</f>
        <v>0</v>
      </c>
      <c r="D30">
        <f>'UG Data Copy'!F167</f>
        <v>0</v>
      </c>
      <c r="E30">
        <f>'UG Data Copy'!G167</f>
        <v>197</v>
      </c>
      <c r="F30">
        <f>'UG Data Copy'!H167</f>
        <v>0</v>
      </c>
      <c r="G30">
        <f>'UG Data Copy'!I167</f>
        <v>0</v>
      </c>
      <c r="H30">
        <f>'UG Data Copy'!J167</f>
        <v>160</v>
      </c>
      <c r="I30">
        <f>'UG Data Copy'!K167</f>
        <v>0</v>
      </c>
      <c r="J30">
        <f>'UG Data Copy'!L167</f>
        <v>0</v>
      </c>
      <c r="K30">
        <f>'UG Data Copy'!M167</f>
        <v>122</v>
      </c>
      <c r="L30">
        <f>'UG Data Copy'!H167</f>
        <v>0</v>
      </c>
    </row>
    <row r="31" spans="1:12" ht="15.75">
      <c r="A31" s="24" t="str">
        <f>'UG Data Copy'!C179</f>
        <v>SUPPLY MANG</v>
      </c>
      <c r="B31" s="63">
        <f>'UG Data Copy'!D179</f>
        <v>11</v>
      </c>
      <c r="C31" s="63">
        <f>'UG Data Copy'!E179</f>
        <v>0</v>
      </c>
      <c r="D31" s="63">
        <f>'UG Data Copy'!F179</f>
        <v>0</v>
      </c>
      <c r="E31" s="63">
        <f>'UG Data Copy'!G179</f>
        <v>50</v>
      </c>
      <c r="F31" s="63">
        <f>'UG Data Copy'!H179</f>
        <v>0</v>
      </c>
      <c r="G31" s="63">
        <f>'UG Data Copy'!I179</f>
        <v>0</v>
      </c>
      <c r="H31" s="63">
        <f>'UG Data Copy'!J179</f>
        <v>61</v>
      </c>
      <c r="I31" s="63">
        <f>'UG Data Copy'!K179</f>
        <v>0</v>
      </c>
      <c r="J31" s="63">
        <f>'UG Data Copy'!L179</f>
        <v>0</v>
      </c>
      <c r="K31" s="63">
        <f>'UG Data Copy'!M179</f>
        <v>75</v>
      </c>
      <c r="L31">
        <f>'UG Data Copy'!H175</f>
        <v>0</v>
      </c>
    </row>
    <row r="32" spans="1:12" ht="15.75">
      <c r="A32" s="24" t="str">
        <f>'UG Data Copy'!C189</f>
        <v>CERT. ONLY</v>
      </c>
      <c r="B32" s="63">
        <f>'UG Data Copy'!D189</f>
        <v>10</v>
      </c>
      <c r="C32" s="63">
        <f>'UG Data Copy'!E180</f>
        <v>0</v>
      </c>
      <c r="D32" s="63">
        <f>'UG Data Copy'!F180</f>
        <v>0</v>
      </c>
      <c r="E32" s="63">
        <f>'UG Data Copy'!G189</f>
        <v>12</v>
      </c>
      <c r="F32" s="63">
        <f>'UG Data Copy'!H180</f>
        <v>0</v>
      </c>
      <c r="G32" s="63">
        <f>'UG Data Copy'!I180</f>
        <v>0</v>
      </c>
      <c r="H32" s="63">
        <f>'UG Data Copy'!J189</f>
        <v>18</v>
      </c>
      <c r="I32" s="63">
        <f>'UG Data Copy'!K180</f>
        <v>0</v>
      </c>
      <c r="J32" s="63">
        <f>'UG Data Copy'!L180</f>
        <v>0</v>
      </c>
      <c r="K32" s="63">
        <f>'UG Data Copy'!M189</f>
        <v>22</v>
      </c>
      <c r="L32" t="e">
        <f>'UG Data Copy'!#REF!</f>
        <v>#REF!</v>
      </c>
    </row>
    <row r="33" spans="1:12" ht="15.75">
      <c r="A33" s="24" t="str">
        <f>'UG Data Copy'!C161</f>
        <v>ECONOMICS</v>
      </c>
      <c r="B33">
        <f>'UG Data Copy'!D161</f>
        <v>6</v>
      </c>
      <c r="C33">
        <f>'UG Data Copy'!E161</f>
        <v>0</v>
      </c>
      <c r="D33">
        <f>'UG Data Copy'!F161</f>
        <v>0</v>
      </c>
      <c r="E33">
        <f>'UG Data Copy'!G161</f>
        <v>1</v>
      </c>
      <c r="F33">
        <f>'UG Data Copy'!H161</f>
        <v>0</v>
      </c>
      <c r="G33">
        <f>'UG Data Copy'!I161</f>
        <v>0</v>
      </c>
      <c r="H33">
        <f>'UG Data Copy'!J161</f>
        <v>0</v>
      </c>
      <c r="I33">
        <f>'UG Data Copy'!K161</f>
        <v>0</v>
      </c>
      <c r="J33">
        <f>'UG Data Copy'!L161</f>
        <v>0</v>
      </c>
      <c r="K33">
        <f>'UG Data Copy'!M161</f>
        <v>0</v>
      </c>
      <c r="L33">
        <f>'UG Data Copy'!H182</f>
        <v>0</v>
      </c>
    </row>
    <row r="36" spans="2:12" ht="15.75">
      <c r="B36" t="str">
        <f>B3</f>
        <v>Fall 2007</v>
      </c>
      <c r="E36" t="str">
        <f>E3</f>
        <v>Fall 2008</v>
      </c>
      <c r="H36" t="str">
        <f>H3</f>
        <v>Fall 2009</v>
      </c>
      <c r="K36" t="str">
        <f>K3</f>
        <v>Fall 2010</v>
      </c>
      <c r="L36">
        <f>'UG Data Copy'!H203</f>
        <v>0</v>
      </c>
    </row>
    <row r="37" spans="1:12" ht="15.75">
      <c r="A37" s="24" t="str">
        <f>'UG Data Copy'!C228</f>
        <v>ELEM. EDUC.</v>
      </c>
      <c r="B37">
        <f>'UG Data Copy'!D228</f>
        <v>566</v>
      </c>
      <c r="C37">
        <f>'UG Data Copy'!E228</f>
        <v>0</v>
      </c>
      <c r="D37">
        <f>'UG Data Copy'!F228</f>
        <v>0</v>
      </c>
      <c r="E37">
        <f>'UG Data Copy'!G228</f>
        <v>594</v>
      </c>
      <c r="F37">
        <f>'UG Data Copy'!H228</f>
        <v>0</v>
      </c>
      <c r="G37">
        <f>'UG Data Copy'!I228</f>
        <v>0</v>
      </c>
      <c r="H37">
        <f>'UG Data Copy'!J228</f>
        <v>658</v>
      </c>
      <c r="I37">
        <f>'UG Data Copy'!K228</f>
        <v>0</v>
      </c>
      <c r="J37">
        <f>'UG Data Copy'!L228</f>
        <v>0</v>
      </c>
      <c r="K37">
        <f>'UG Data Copy'!M228</f>
        <v>755</v>
      </c>
      <c r="L37">
        <f>'UG Data Copy'!H208</f>
        <v>0</v>
      </c>
    </row>
    <row r="38" spans="1:11" ht="15.75">
      <c r="A38" s="24" t="str">
        <f>'UG Data Copy'!C203</f>
        <v>CRIMINAL JUST.</v>
      </c>
      <c r="B38">
        <f>'UG Data Copy'!D203</f>
        <v>360</v>
      </c>
      <c r="C38">
        <f>'UG Data Copy'!E203</f>
        <v>0</v>
      </c>
      <c r="D38">
        <f>'UG Data Copy'!F203</f>
        <v>0</v>
      </c>
      <c r="E38">
        <f>'UG Data Copy'!G203</f>
        <v>338</v>
      </c>
      <c r="F38">
        <f>'UG Data Copy'!H203</f>
        <v>0</v>
      </c>
      <c r="G38">
        <f>'UG Data Copy'!I203</f>
        <v>0</v>
      </c>
      <c r="H38">
        <f>'UG Data Copy'!J203</f>
        <v>431</v>
      </c>
      <c r="I38">
        <f>'UG Data Copy'!K203</f>
        <v>0</v>
      </c>
      <c r="J38">
        <f>'UG Data Copy'!L203</f>
        <v>0</v>
      </c>
      <c r="K38">
        <f>'UG Data Copy'!M203</f>
        <v>537</v>
      </c>
    </row>
    <row r="39" spans="1:12" ht="15.75">
      <c r="A39" s="24" t="str">
        <f>'UG Data Copy'!C208</f>
        <v>SOCIAL WORK</v>
      </c>
      <c r="B39">
        <f>'UG Data Copy'!D208</f>
        <v>193</v>
      </c>
      <c r="C39">
        <f>'UG Data Copy'!E208</f>
        <v>0</v>
      </c>
      <c r="D39">
        <f>'UG Data Copy'!F208</f>
        <v>0</v>
      </c>
      <c r="E39">
        <f>'UG Data Copy'!G208</f>
        <v>163</v>
      </c>
      <c r="F39">
        <f>'UG Data Copy'!H208</f>
        <v>0</v>
      </c>
      <c r="G39">
        <f>'UG Data Copy'!I208</f>
        <v>0</v>
      </c>
      <c r="H39">
        <f>'UG Data Copy'!J208</f>
        <v>180</v>
      </c>
      <c r="I39">
        <f>'UG Data Copy'!K208</f>
        <v>0</v>
      </c>
      <c r="J39">
        <f>'UG Data Copy'!L208</f>
        <v>0</v>
      </c>
      <c r="K39">
        <f>'UG Data Copy'!M208</f>
        <v>203</v>
      </c>
      <c r="L39">
        <f>'UG Data Copy'!H232</f>
        <v>0</v>
      </c>
    </row>
    <row r="40" spans="1:12" ht="15.75">
      <c r="A40" s="24" t="str">
        <f>'UG Data Copy'!C205</f>
        <v>EXERCISE SCIENCE</v>
      </c>
      <c r="B40">
        <f>'UG Data Copy'!D205</f>
        <v>109</v>
      </c>
      <c r="C40">
        <f>'UG Data Copy'!E205</f>
        <v>0</v>
      </c>
      <c r="D40">
        <f>'UG Data Copy'!F205</f>
        <v>0</v>
      </c>
      <c r="E40">
        <f>'UG Data Copy'!G205</f>
        <v>129</v>
      </c>
      <c r="F40">
        <f>'UG Data Copy'!H205</f>
        <v>0</v>
      </c>
      <c r="G40">
        <f>'UG Data Copy'!I205</f>
        <v>0</v>
      </c>
      <c r="H40">
        <f>'UG Data Copy'!J205</f>
        <v>153</v>
      </c>
      <c r="I40">
        <f>'UG Data Copy'!K205</f>
        <v>0</v>
      </c>
      <c r="J40">
        <f>'UG Data Copy'!L205</f>
        <v>0</v>
      </c>
      <c r="K40">
        <f>'UG Data Copy'!M205</f>
        <v>160</v>
      </c>
      <c r="L40">
        <f>'UG Data Copy'!H235</f>
        <v>0</v>
      </c>
    </row>
    <row r="41" spans="1:12" ht="15.75">
      <c r="A41" s="24" t="str">
        <f>'UG Data Copy'!C235</f>
        <v>EDUC. GENERAL</v>
      </c>
      <c r="B41">
        <f>'UG Data Copy'!D235</f>
        <v>180</v>
      </c>
      <c r="C41">
        <f>'UG Data Copy'!E235</f>
        <v>0</v>
      </c>
      <c r="D41">
        <f>'UG Data Copy'!F235</f>
        <v>0</v>
      </c>
      <c r="E41">
        <f>'UG Data Copy'!G235</f>
        <v>239</v>
      </c>
      <c r="F41">
        <f>'UG Data Copy'!H235</f>
        <v>0</v>
      </c>
      <c r="G41">
        <f>'UG Data Copy'!I235</f>
        <v>0</v>
      </c>
      <c r="H41">
        <f>'UG Data Copy'!J235</f>
        <v>165</v>
      </c>
      <c r="I41">
        <f>'UG Data Copy'!K235</f>
        <v>0</v>
      </c>
      <c r="J41">
        <f>'UG Data Copy'!L235</f>
        <v>0</v>
      </c>
      <c r="K41">
        <f>'UG Data Copy'!M235</f>
        <v>44</v>
      </c>
      <c r="L41">
        <f>'UG Data Copy'!H228</f>
        <v>0</v>
      </c>
    </row>
    <row r="42" spans="1:11" ht="15.75">
      <c r="A42" s="24" t="str">
        <f>'UG Data Copy'!C232</f>
        <v>CERT. ONLY</v>
      </c>
      <c r="B42">
        <f>'UG Data Copy'!D232</f>
        <v>4</v>
      </c>
      <c r="C42">
        <f>'UG Data Copy'!E232</f>
        <v>0</v>
      </c>
      <c r="D42">
        <f>'UG Data Copy'!F232</f>
        <v>0</v>
      </c>
      <c r="E42">
        <f>'UG Data Copy'!G232</f>
        <v>2</v>
      </c>
      <c r="F42">
        <f>'UG Data Copy'!H232</f>
        <v>0</v>
      </c>
      <c r="G42">
        <f>'UG Data Copy'!I232</f>
        <v>0</v>
      </c>
      <c r="H42">
        <f>'UG Data Copy'!J232</f>
        <v>5</v>
      </c>
      <c r="I42">
        <f>'UG Data Copy'!K232</f>
        <v>0</v>
      </c>
      <c r="J42">
        <f>'UG Data Copy'!L232</f>
        <v>0</v>
      </c>
      <c r="K42">
        <f>'UG Data Copy'!M232</f>
        <v>3</v>
      </c>
    </row>
    <row r="43" spans="2:12" ht="15.75">
      <c r="B43" t="str">
        <f>B3</f>
        <v>Fall 2007</v>
      </c>
      <c r="E43" t="str">
        <f>E3</f>
        <v>Fall 2008</v>
      </c>
      <c r="H43" t="str">
        <f>H3</f>
        <v>Fall 2009</v>
      </c>
      <c r="K43" t="str">
        <f>K3</f>
        <v>Fall 2010</v>
      </c>
      <c r="L43">
        <f>'UG Data Copy'!H242</f>
        <v>0</v>
      </c>
    </row>
    <row r="44" spans="1:12" ht="15.75">
      <c r="A44" s="24" t="str">
        <f>'UG Data Copy'!C245</f>
        <v>UNDECLARED</v>
      </c>
      <c r="B44">
        <f>'UG Data Copy'!D245</f>
        <v>1028</v>
      </c>
      <c r="C44">
        <f>'UG Data Copy'!E245</f>
        <v>0</v>
      </c>
      <c r="D44">
        <f>'UG Data Copy'!F245</f>
        <v>0</v>
      </c>
      <c r="E44">
        <f>'UG Data Copy'!G245</f>
        <v>1002</v>
      </c>
      <c r="F44">
        <f>'UG Data Copy'!H245</f>
        <v>0</v>
      </c>
      <c r="G44">
        <f>'UG Data Copy'!I245</f>
        <v>0</v>
      </c>
      <c r="H44">
        <f>'UG Data Copy'!J245</f>
        <v>880</v>
      </c>
      <c r="I44">
        <f>'UG Data Copy'!K245</f>
        <v>0</v>
      </c>
      <c r="J44">
        <f>'UG Data Copy'!L245</f>
        <v>0</v>
      </c>
      <c r="K44">
        <f>'UG Data Copy'!M245</f>
        <v>855</v>
      </c>
      <c r="L44">
        <f>'UG Data Copy'!H245</f>
        <v>0</v>
      </c>
    </row>
    <row r="45" spans="1:12" ht="15.75">
      <c r="A45" s="24" t="str">
        <f>'UG Data Copy'!C242</f>
        <v>NON-DEGREE</v>
      </c>
      <c r="B45">
        <f>'UG Data Copy'!D242</f>
        <v>36</v>
      </c>
      <c r="C45">
        <f>'UG Data Copy'!E242</f>
        <v>0</v>
      </c>
      <c r="D45">
        <f>'UG Data Copy'!F242</f>
        <v>0</v>
      </c>
      <c r="E45">
        <f>'UG Data Copy'!G242</f>
        <v>59</v>
      </c>
      <c r="F45">
        <f>'UG Data Copy'!H242</f>
        <v>0</v>
      </c>
      <c r="G45">
        <f>'UG Data Copy'!I242</f>
        <v>0</v>
      </c>
      <c r="H45">
        <f>'UG Data Copy'!J242</f>
        <v>54</v>
      </c>
      <c r="I45">
        <f>'UG Data Copy'!K242</f>
        <v>0</v>
      </c>
      <c r="J45">
        <f>'UG Data Copy'!L242</f>
        <v>0</v>
      </c>
      <c r="K45">
        <f>'UG Data Copy'!M242</f>
        <v>43</v>
      </c>
      <c r="L45">
        <f>'UG Data Copy'!H251</f>
        <v>0</v>
      </c>
    </row>
    <row r="47" spans="2:11" ht="15.75">
      <c r="B47">
        <f>SUM(B44:B45,B37:B42,B27:B34,B15:B25,B4:B12)</f>
        <v>6621</v>
      </c>
      <c r="E47">
        <f>SUM(E44:E45,E37:E42,E27:E34,E15:E25,E4:E12)</f>
        <v>6733</v>
      </c>
      <c r="H47">
        <f>SUM(H44:H45,H37:H42,H27:H34,H15:H25,H4:H12)</f>
        <v>6939</v>
      </c>
      <c r="K47">
        <f>SUM(K44:K45,K37:K42,K27:K34,K15:K25,K4:K12)</f>
        <v>7143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412"/>
  <sheetViews>
    <sheetView defaultGridColor="0" view="pageBreakPreview" zoomScale="55" zoomScaleNormal="77" zoomScaleSheetLayoutView="55" zoomScalePageLayoutView="0" colorId="22" workbookViewId="0" topLeftCell="A203">
      <selection activeCell="M234" sqref="M234"/>
    </sheetView>
  </sheetViews>
  <sheetFormatPr defaultColWidth="9.625" defaultRowHeight="15.75"/>
  <cols>
    <col min="1" max="1" width="15.125" style="8" customWidth="1"/>
    <col min="2" max="2" width="10.625" style="8" customWidth="1"/>
    <col min="3" max="3" width="19.125" style="8" customWidth="1"/>
    <col min="4" max="4" width="8.125" style="8" bestFit="1" customWidth="1"/>
    <col min="5" max="5" width="7.625" style="8" customWidth="1"/>
    <col min="6" max="6" width="3.25390625" style="8" customWidth="1"/>
    <col min="7" max="7" width="6.625" style="8" customWidth="1"/>
    <col min="8" max="8" width="7.625" style="8" customWidth="1"/>
    <col min="9" max="9" width="3.125" style="8" customWidth="1"/>
    <col min="10" max="10" width="6.625" style="8" customWidth="1"/>
    <col min="11" max="11" width="7.625" style="8" customWidth="1"/>
    <col min="12" max="12" width="4.625" style="8" customWidth="1"/>
    <col min="13" max="13" width="6.625" style="8" customWidth="1"/>
    <col min="14" max="14" width="9.25390625" style="8" customWidth="1"/>
    <col min="15" max="15" width="7.625" style="8" customWidth="1"/>
    <col min="16" max="16" width="4.625" style="8" customWidth="1"/>
    <col min="17" max="17" width="7.625" style="8" customWidth="1"/>
    <col min="18" max="16384" width="9.625" style="8" customWidth="1"/>
  </cols>
  <sheetData>
    <row r="1" ht="15.75">
      <c r="A1" s="11"/>
    </row>
    <row r="2" spans="1:26" ht="15.75">
      <c r="A2" s="11" t="str">
        <f>UGHCCR!A2</f>
        <v>     UNDERGRADUATE HEADCOUNT AND CREDIT HOURS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3"/>
      <c r="Q2" s="1"/>
      <c r="R2" s="10"/>
      <c r="S2" s="10"/>
      <c r="T2" s="10"/>
      <c r="U2" s="10"/>
      <c r="V2" s="10"/>
      <c r="W2" s="10"/>
      <c r="X2" s="10"/>
      <c r="Y2" s="10"/>
      <c r="Z2" s="10"/>
    </row>
    <row r="3" spans="1:17" ht="15.75">
      <c r="A3" s="7"/>
      <c r="B3" s="6"/>
      <c r="C3" s="6"/>
      <c r="D3" s="2"/>
      <c r="E3" s="2"/>
      <c r="F3" s="2"/>
      <c r="G3" s="2"/>
      <c r="H3" s="2"/>
      <c r="I3" s="2"/>
      <c r="J3" s="2"/>
      <c r="K3" s="2"/>
      <c r="L3" s="9"/>
      <c r="M3" s="2"/>
      <c r="N3" s="2"/>
      <c r="O3" s="2"/>
      <c r="P3" s="9"/>
      <c r="Q3" s="2"/>
    </row>
    <row r="4" spans="1:17" ht="15.75">
      <c r="A4" s="7"/>
      <c r="B4" s="6"/>
      <c r="C4" s="6"/>
      <c r="D4" s="2"/>
      <c r="E4" s="2"/>
      <c r="F4" s="2"/>
      <c r="G4" s="2"/>
      <c r="H4" s="2"/>
      <c r="I4" s="2"/>
      <c r="J4" s="2"/>
      <c r="K4" s="2"/>
      <c r="L4" s="9"/>
      <c r="M4" s="2"/>
      <c r="N4" s="2"/>
      <c r="O4" s="2"/>
      <c r="P4" s="9"/>
      <c r="Q4" s="2"/>
    </row>
    <row r="5" spans="1:17" ht="15.75">
      <c r="A5" s="11" t="str">
        <f>UGHCCR!A5</f>
        <v>College of Arts and Sciences</v>
      </c>
      <c r="B5" s="3"/>
      <c r="C5" s="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5.75">
      <c r="A6" s="3"/>
      <c r="B6" s="3" t="s">
        <v>1</v>
      </c>
      <c r="C6" s="3"/>
      <c r="D6" s="11" t="str">
        <f>UGHCCR!D6</f>
        <v>Fall '07</v>
      </c>
      <c r="E6" s="1"/>
      <c r="G6" s="11" t="str">
        <f>UGHCCR!G6</f>
        <v>Fall '08</v>
      </c>
      <c r="H6" s="1"/>
      <c r="J6" s="11" t="str">
        <f>UGHCCR!J6</f>
        <v>Fall '09</v>
      </c>
      <c r="K6" s="1"/>
      <c r="M6" s="11" t="str">
        <f>UGHCCR!M6</f>
        <v>Fall '10</v>
      </c>
      <c r="N6" s="1"/>
      <c r="O6" s="1"/>
      <c r="Q6" s="1"/>
    </row>
    <row r="7" spans="1:17" ht="15.75">
      <c r="A7" s="11" t="str">
        <f>UGHCCR!A7</f>
        <v>Degree Program</v>
      </c>
      <c r="B7" s="4"/>
      <c r="C7" s="4"/>
      <c r="D7" s="11" t="str">
        <f>UGHCCR!D7</f>
        <v>Head</v>
      </c>
      <c r="E7" s="11" t="str">
        <f>UGHCCR!E7</f>
        <v> Credit</v>
      </c>
      <c r="F7" s="22"/>
      <c r="G7" s="11" t="str">
        <f>UGHCCR!G7</f>
        <v>Head</v>
      </c>
      <c r="H7" s="11" t="str">
        <f>UGHCCR!H7</f>
        <v> Credit</v>
      </c>
      <c r="I7" s="22"/>
      <c r="J7" s="11" t="str">
        <f>UGHCCR!J7</f>
        <v>Head</v>
      </c>
      <c r="K7" s="11" t="str">
        <f>UGHCCR!K7</f>
        <v> Credit</v>
      </c>
      <c r="L7" s="22"/>
      <c r="M7" s="11" t="str">
        <f>UGHCCR!M7</f>
        <v>Head</v>
      </c>
      <c r="N7" s="11" t="str">
        <f>UGHCCR!N7</f>
        <v> Credit</v>
      </c>
      <c r="O7" s="11"/>
      <c r="P7" s="22"/>
      <c r="Q7" s="5"/>
    </row>
    <row r="8" spans="1:17" ht="15.75">
      <c r="A8" s="11" t="str">
        <f>UGHCCR!A8</f>
        <v>  Concentration</v>
      </c>
      <c r="B8" s="4"/>
      <c r="C8" s="4"/>
      <c r="D8" s="11" t="str">
        <f>UGHCCR!D8</f>
        <v>Count</v>
      </c>
      <c r="E8" s="11" t="str">
        <f>UGHCCR!E8</f>
        <v> Hours</v>
      </c>
      <c r="F8" s="22"/>
      <c r="G8" s="11" t="str">
        <f>UGHCCR!G8</f>
        <v>Count</v>
      </c>
      <c r="H8" s="11" t="str">
        <f>UGHCCR!H8</f>
        <v> Hours</v>
      </c>
      <c r="I8" s="22"/>
      <c r="J8" s="11" t="str">
        <f>UGHCCR!J8</f>
        <v>Count</v>
      </c>
      <c r="K8" s="11" t="str">
        <f>UGHCCR!K8</f>
        <v> Hours</v>
      </c>
      <c r="L8" s="22"/>
      <c r="M8" s="11" t="str">
        <f>UGHCCR!M8</f>
        <v>Count</v>
      </c>
      <c r="N8" s="11" t="str">
        <f>UGHCCR!N8</f>
        <v> Hours</v>
      </c>
      <c r="O8" s="11"/>
      <c r="P8" s="22"/>
      <c r="Q8" s="5"/>
    </row>
    <row r="9" spans="1:16" ht="15.75">
      <c r="A9" s="4"/>
      <c r="B9" s="4"/>
      <c r="C9" s="4"/>
      <c r="F9" s="4"/>
      <c r="I9" s="4"/>
      <c r="L9" s="4"/>
      <c r="P9" s="4"/>
    </row>
    <row r="10" spans="1:17" ht="15.75">
      <c r="A10" s="11" t="str">
        <f>UGHCCR!A10</f>
        <v>Art (BA)</v>
      </c>
      <c r="B10" s="4"/>
      <c r="C10" s="4"/>
      <c r="D10" s="21">
        <f>UGHCCR!D10</f>
        <v>71</v>
      </c>
      <c r="E10" s="21">
        <f>UGHCCR!E10</f>
        <v>1001</v>
      </c>
      <c r="F10" s="22"/>
      <c r="G10" s="21">
        <f>UGHCCR!G10</f>
        <v>77</v>
      </c>
      <c r="H10" s="21">
        <f>UGHCCR!H10</f>
        <v>1081</v>
      </c>
      <c r="I10" s="22"/>
      <c r="J10" s="21">
        <f>UGHCCR!J10</f>
        <v>75</v>
      </c>
      <c r="K10" s="21">
        <f>UGHCCR!K10</f>
        <v>1049</v>
      </c>
      <c r="L10" s="22"/>
      <c r="M10" s="21">
        <f>UGHCCR!M10</f>
        <v>79</v>
      </c>
      <c r="N10" s="21">
        <f>UGHCCR!N10</f>
        <v>1088</v>
      </c>
      <c r="O10" s="21"/>
      <c r="P10" s="4"/>
      <c r="Q10" s="13"/>
    </row>
    <row r="11" spans="1:17" ht="15.75">
      <c r="A11" s="11" t="str">
        <f>UGHCCR!A11</f>
        <v>  Computer Graphics</v>
      </c>
      <c r="B11" s="4"/>
      <c r="C11" s="4"/>
      <c r="D11" s="21">
        <f>UGHCCR!D11</f>
        <v>37</v>
      </c>
      <c r="E11" s="21">
        <f>UGHCCR!E11</f>
        <v>516</v>
      </c>
      <c r="F11" s="22"/>
      <c r="G11" s="21">
        <f>UGHCCR!G11</f>
        <v>39</v>
      </c>
      <c r="H11" s="21">
        <f>UGHCCR!H11</f>
        <v>564</v>
      </c>
      <c r="I11" s="22"/>
      <c r="J11" s="21">
        <f>UGHCCR!J11</f>
        <v>49</v>
      </c>
      <c r="K11" s="21">
        <f>UGHCCR!K11</f>
        <v>713</v>
      </c>
      <c r="L11" s="22"/>
      <c r="M11" s="21">
        <f>UGHCCR!M11</f>
        <v>43</v>
      </c>
      <c r="N11" s="21">
        <f>UGHCCR!N11</f>
        <v>606</v>
      </c>
      <c r="O11" s="21"/>
      <c r="P11" s="4"/>
      <c r="Q11" s="13"/>
    </row>
    <row r="12" spans="1:17" ht="15.75">
      <c r="A12" s="11" t="str">
        <f>UGHCCR!A12</f>
        <v>Art/Secondary Ed. Certification (BA)</v>
      </c>
      <c r="B12" s="4"/>
      <c r="C12" s="4"/>
      <c r="D12" s="21">
        <f>UGHCCR!D12</f>
        <v>52</v>
      </c>
      <c r="E12" s="21">
        <f>UGHCCR!E12</f>
        <v>746</v>
      </c>
      <c r="F12" s="21"/>
      <c r="G12" s="21">
        <f>UGHCCR!G12</f>
        <v>44</v>
      </c>
      <c r="H12" s="21">
        <f>UGHCCR!H12</f>
        <v>642</v>
      </c>
      <c r="I12" s="21"/>
      <c r="J12" s="21">
        <f>UGHCCR!J12</f>
        <v>40</v>
      </c>
      <c r="K12" s="21">
        <f>UGHCCR!K12</f>
        <v>579</v>
      </c>
      <c r="L12" s="22"/>
      <c r="M12" s="21">
        <f>UGHCCR!M12</f>
        <v>47</v>
      </c>
      <c r="N12" s="21">
        <f>UGHCCR!N12</f>
        <v>669</v>
      </c>
      <c r="O12" s="21"/>
      <c r="P12" s="4"/>
      <c r="Q12" s="13"/>
    </row>
    <row r="13" spans="1:17" ht="15.75">
      <c r="A13" s="25" t="s">
        <v>106</v>
      </c>
      <c r="B13" s="26"/>
      <c r="C13" s="26" t="s">
        <v>107</v>
      </c>
      <c r="D13" s="27">
        <f>SUM(D10:D12)</f>
        <v>160</v>
      </c>
      <c r="E13" s="27"/>
      <c r="F13" s="32"/>
      <c r="G13" s="27">
        <f>SUM(G10:G12)</f>
        <v>160</v>
      </c>
      <c r="H13" s="27"/>
      <c r="I13" s="32"/>
      <c r="J13" s="27">
        <f>SUM(J10:J12)</f>
        <v>164</v>
      </c>
      <c r="K13" s="27"/>
      <c r="L13" s="32"/>
      <c r="M13" s="27">
        <f>SUM(M10:M12)</f>
        <v>169</v>
      </c>
      <c r="N13" s="27"/>
      <c r="O13" s="27"/>
      <c r="P13" s="26"/>
      <c r="Q13" s="13"/>
    </row>
    <row r="14" spans="1:16" ht="13.5" customHeight="1">
      <c r="A14" s="4"/>
      <c r="B14" s="4"/>
      <c r="C14" s="4"/>
      <c r="D14" s="21"/>
      <c r="E14" s="21"/>
      <c r="F14" s="22"/>
      <c r="G14" s="21"/>
      <c r="H14" s="21"/>
      <c r="I14" s="22"/>
      <c r="J14" s="21"/>
      <c r="K14" s="21"/>
      <c r="L14" s="22"/>
      <c r="M14" s="21"/>
      <c r="N14" s="21"/>
      <c r="P14" s="4"/>
    </row>
    <row r="15" spans="1:17" ht="15.75">
      <c r="A15" s="3" t="str">
        <f>UGHCCR!A14</f>
        <v>Biology (BS)</v>
      </c>
      <c r="B15" s="4"/>
      <c r="C15" s="4"/>
      <c r="D15" s="5">
        <f>UGHCCR!D14</f>
        <v>98</v>
      </c>
      <c r="E15" s="5">
        <f>UGHCCR!E14</f>
        <v>1415</v>
      </c>
      <c r="F15" s="22"/>
      <c r="G15" s="5">
        <f>UGHCCR!G14</f>
        <v>89</v>
      </c>
      <c r="H15" s="5">
        <f>UGHCCR!H14</f>
        <v>1224</v>
      </c>
      <c r="I15" s="22"/>
      <c r="J15" s="5">
        <f>UGHCCR!J14</f>
        <v>79</v>
      </c>
      <c r="K15" s="5">
        <f>UGHCCR!K14</f>
        <v>1127</v>
      </c>
      <c r="L15" s="22"/>
      <c r="M15" s="5">
        <f>UGHCCR!M14</f>
        <v>78</v>
      </c>
      <c r="N15" s="5">
        <f>UGHCCR!N14</f>
        <v>1093</v>
      </c>
      <c r="O15" s="3"/>
      <c r="P15" s="4"/>
      <c r="Q15" s="13"/>
    </row>
    <row r="16" spans="1:17" s="15" customFormat="1" ht="15.75">
      <c r="A16" s="3" t="str">
        <f>UGHCCR!A15</f>
        <v>  Biotechnology</v>
      </c>
      <c r="B16" s="14"/>
      <c r="C16" s="14"/>
      <c r="D16" s="5">
        <f>UGHCCR!D15</f>
        <v>14</v>
      </c>
      <c r="E16" s="5">
        <f>UGHCCR!E15</f>
        <v>204</v>
      </c>
      <c r="F16" s="64"/>
      <c r="G16" s="5">
        <f>UGHCCR!G15</f>
        <v>16</v>
      </c>
      <c r="H16" s="5">
        <f>UGHCCR!H15</f>
        <v>217</v>
      </c>
      <c r="I16" s="64"/>
      <c r="J16" s="5">
        <f>UGHCCR!J15</f>
        <v>16</v>
      </c>
      <c r="K16" s="5">
        <f>UGHCCR!K15</f>
        <v>221</v>
      </c>
      <c r="L16" s="64"/>
      <c r="M16" s="5">
        <f>UGHCCR!M15</f>
        <v>18</v>
      </c>
      <c r="N16" s="5">
        <f>UGHCCR!N15</f>
        <v>265</v>
      </c>
      <c r="O16" s="3"/>
      <c r="P16" s="14"/>
      <c r="Q16" s="13"/>
    </row>
    <row r="17" spans="1:17" ht="15.75">
      <c r="A17" s="3" t="str">
        <f>UGHCCR!A16</f>
        <v>  Ecology &amp; Environmental Biology</v>
      </c>
      <c r="B17" s="4"/>
      <c r="C17" s="4"/>
      <c r="D17" s="5">
        <f>UGHCCR!D16</f>
        <v>31</v>
      </c>
      <c r="E17" s="5">
        <f>UGHCCR!E16</f>
        <v>468</v>
      </c>
      <c r="F17" s="22"/>
      <c r="G17" s="5">
        <f>UGHCCR!G16</f>
        <v>25</v>
      </c>
      <c r="H17" s="5">
        <f>UGHCCR!H16</f>
        <v>361</v>
      </c>
      <c r="I17" s="22"/>
      <c r="J17" s="5">
        <f>UGHCCR!J16</f>
        <v>25</v>
      </c>
      <c r="K17" s="5">
        <f>UGHCCR!K16</f>
        <v>359</v>
      </c>
      <c r="L17" s="22"/>
      <c r="M17" s="5">
        <f>UGHCCR!M16</f>
        <v>22</v>
      </c>
      <c r="N17" s="5">
        <f>UGHCCR!N16</f>
        <v>325</v>
      </c>
      <c r="O17" s="3"/>
      <c r="P17" s="4"/>
      <c r="Q17" s="13"/>
    </row>
    <row r="18" spans="1:17" ht="15.75">
      <c r="A18" s="3" t="str">
        <f>UGHCCR!A17</f>
        <v>  Health Professions</v>
      </c>
      <c r="B18" s="4"/>
      <c r="C18" s="4"/>
      <c r="D18" s="5">
        <f>UGHCCR!D17</f>
        <v>117</v>
      </c>
      <c r="E18" s="5">
        <f>UGHCCR!E17</f>
        <v>1687</v>
      </c>
      <c r="F18" s="22"/>
      <c r="G18" s="5">
        <f>UGHCCR!G17</f>
        <v>141</v>
      </c>
      <c r="H18" s="5">
        <f>UGHCCR!H17</f>
        <v>2034</v>
      </c>
      <c r="I18" s="22"/>
      <c r="J18" s="5">
        <f>UGHCCR!J17</f>
        <v>165</v>
      </c>
      <c r="K18" s="5">
        <f>UGHCCR!K17</f>
        <v>2391</v>
      </c>
      <c r="L18" s="22"/>
      <c r="M18" s="5">
        <f>UGHCCR!M17</f>
        <v>176</v>
      </c>
      <c r="N18" s="5">
        <f>UGHCCR!N17</f>
        <v>2508</v>
      </c>
      <c r="O18" s="3"/>
      <c r="P18" s="4"/>
      <c r="Q18" s="13"/>
    </row>
    <row r="19" spans="1:17" ht="15.75">
      <c r="A19" s="3" t="str">
        <f>UGHCCR!A18</f>
        <v>  Health Sciences (TJU) </v>
      </c>
      <c r="B19" s="4"/>
      <c r="C19" s="4"/>
      <c r="D19" s="5">
        <f>UGHCCR!D18</f>
        <v>23</v>
      </c>
      <c r="E19" s="5">
        <f>UGHCCR!E18</f>
        <v>352</v>
      </c>
      <c r="F19" s="22"/>
      <c r="G19" s="5">
        <f>UGHCCR!G18</f>
        <v>29</v>
      </c>
      <c r="H19" s="5">
        <f>UGHCCR!H18</f>
        <v>451</v>
      </c>
      <c r="I19" s="22"/>
      <c r="J19" s="5">
        <f>UGHCCR!J18</f>
        <v>23</v>
      </c>
      <c r="K19" s="5">
        <f>UGHCCR!K18</f>
        <v>331</v>
      </c>
      <c r="L19" s="22"/>
      <c r="M19" s="5">
        <f>UGHCCR!M18</f>
        <v>20</v>
      </c>
      <c r="N19" s="5">
        <f>UGHCCR!N18</f>
        <v>287</v>
      </c>
      <c r="O19" s="3"/>
      <c r="P19" s="4"/>
      <c r="Q19" s="13"/>
    </row>
    <row r="20" spans="1:17" ht="15.75">
      <c r="A20" s="3" t="str">
        <f>UGHCCR!A19</f>
        <v>  Medical Technology</v>
      </c>
      <c r="B20" s="4"/>
      <c r="C20" s="4"/>
      <c r="D20" s="5">
        <f>UGHCCR!D19</f>
        <v>5</v>
      </c>
      <c r="E20" s="5">
        <f>UGHCCR!E19</f>
        <v>76</v>
      </c>
      <c r="F20" s="22"/>
      <c r="G20" s="5">
        <f>UGHCCR!G19</f>
        <v>6</v>
      </c>
      <c r="H20" s="5">
        <f>UGHCCR!H19</f>
        <v>86</v>
      </c>
      <c r="I20" s="22"/>
      <c r="J20" s="5">
        <f>UGHCCR!J19</f>
        <v>10</v>
      </c>
      <c r="K20" s="5">
        <f>UGHCCR!K19</f>
        <v>148</v>
      </c>
      <c r="L20" s="22"/>
      <c r="M20" s="5">
        <f>UGHCCR!M19</f>
        <v>12</v>
      </c>
      <c r="N20" s="5">
        <f>UGHCCR!N19</f>
        <v>190</v>
      </c>
      <c r="O20" s="3"/>
      <c r="P20" s="4"/>
      <c r="Q20" s="13"/>
    </row>
    <row r="21" spans="1:17" ht="15.75">
      <c r="A21" s="3" t="str">
        <f>UGHCCR!A20</f>
        <v>Biology/Secondary Ed. Certification (BS)</v>
      </c>
      <c r="B21" s="4"/>
      <c r="C21" s="4"/>
      <c r="D21" s="5">
        <f>UGHCCR!D20</f>
        <v>16</v>
      </c>
      <c r="E21" s="5">
        <f>UGHCCR!E20</f>
        <v>248</v>
      </c>
      <c r="F21" s="22"/>
      <c r="G21" s="5">
        <f>UGHCCR!G20</f>
        <v>23</v>
      </c>
      <c r="H21" s="5">
        <f>UGHCCR!H20</f>
        <v>357</v>
      </c>
      <c r="I21" s="22"/>
      <c r="J21" s="5">
        <f>UGHCCR!J20</f>
        <v>22</v>
      </c>
      <c r="K21" s="5">
        <f>UGHCCR!K20</f>
        <v>351</v>
      </c>
      <c r="L21" s="22"/>
      <c r="M21" s="5">
        <f>UGHCCR!M20</f>
        <v>28</v>
      </c>
      <c r="N21" s="5">
        <f>UGHCCR!N20</f>
        <v>426</v>
      </c>
      <c r="O21" s="3"/>
      <c r="P21" s="4"/>
      <c r="Q21" s="13"/>
    </row>
    <row r="22" spans="1:17" ht="15.75">
      <c r="A22" s="3" t="str">
        <f>UGHCCR!A21</f>
        <v>  Ecology &amp; Environment</v>
      </c>
      <c r="B22" s="4"/>
      <c r="C22" s="4"/>
      <c r="D22" s="5">
        <f>UGHCCR!D21</f>
        <v>2</v>
      </c>
      <c r="E22" s="5">
        <f>UGHCCR!E21</f>
        <v>31</v>
      </c>
      <c r="F22" s="22"/>
      <c r="G22" s="5">
        <f>UGHCCR!G21</f>
        <v>5</v>
      </c>
      <c r="H22" s="5">
        <f>UGHCCR!H21</f>
        <v>66</v>
      </c>
      <c r="I22" s="22"/>
      <c r="J22" s="5">
        <f>UGHCCR!J21</f>
        <v>4</v>
      </c>
      <c r="K22" s="5">
        <f>UGHCCR!K21</f>
        <v>61</v>
      </c>
      <c r="L22" s="22"/>
      <c r="M22" s="5">
        <f>UGHCCR!M21</f>
        <v>2</v>
      </c>
      <c r="N22" s="5">
        <f>UGHCCR!N21</f>
        <v>35</v>
      </c>
      <c r="O22" s="3"/>
      <c r="P22" s="4"/>
      <c r="Q22" s="13"/>
    </row>
    <row r="23" spans="1:17" ht="15.75">
      <c r="A23" s="3" t="str">
        <f>UGHCCR!A22</f>
        <v>  Environmental  Education</v>
      </c>
      <c r="B23" s="4"/>
      <c r="C23" s="4"/>
      <c r="D23" s="5">
        <f>UGHCCR!D22</f>
        <v>2</v>
      </c>
      <c r="E23" s="5">
        <f>UGHCCR!E22</f>
        <v>33</v>
      </c>
      <c r="F23" s="22"/>
      <c r="G23" s="5">
        <f>UGHCCR!G22</f>
        <v>2</v>
      </c>
      <c r="H23" s="5">
        <f>UGHCCR!H22</f>
        <v>26</v>
      </c>
      <c r="I23" s="22"/>
      <c r="J23" s="5">
        <f>UGHCCR!J22</f>
        <v>0</v>
      </c>
      <c r="K23" s="5">
        <f>UGHCCR!K22</f>
        <v>0</v>
      </c>
      <c r="L23" s="22"/>
      <c r="M23" s="5">
        <f>UGHCCR!M22</f>
        <v>0</v>
      </c>
      <c r="N23" s="5">
        <f>UGHCCR!N22</f>
        <v>0</v>
      </c>
      <c r="O23" s="3"/>
      <c r="P23" s="4"/>
      <c r="Q23" s="13"/>
    </row>
    <row r="24" spans="1:17" ht="15.75">
      <c r="A24" s="25" t="s">
        <v>106</v>
      </c>
      <c r="B24" s="26"/>
      <c r="C24" s="26" t="s">
        <v>108</v>
      </c>
      <c r="D24" s="27">
        <f>SUM(D15:D23)</f>
        <v>308</v>
      </c>
      <c r="E24" s="27"/>
      <c r="F24" s="27"/>
      <c r="G24" s="27">
        <f>SUM(G15:G23)</f>
        <v>336</v>
      </c>
      <c r="H24" s="27"/>
      <c r="I24" s="27"/>
      <c r="J24" s="27">
        <f>SUM(J15:J23)</f>
        <v>344</v>
      </c>
      <c r="K24" s="27"/>
      <c r="L24" s="32"/>
      <c r="M24" s="27">
        <f>SUM(M15:M23)</f>
        <v>356</v>
      </c>
      <c r="N24" s="27"/>
      <c r="O24" s="27"/>
      <c r="P24" s="26"/>
      <c r="Q24" s="13"/>
    </row>
    <row r="25" spans="4:17" ht="15.75">
      <c r="D25" s="21"/>
      <c r="E25" s="21"/>
      <c r="F25" s="21"/>
      <c r="G25" s="21"/>
      <c r="H25" s="19"/>
      <c r="I25" s="21"/>
      <c r="J25" s="21"/>
      <c r="K25" s="19"/>
      <c r="L25" s="21"/>
      <c r="M25" s="21"/>
      <c r="N25" s="19"/>
      <c r="O25" s="13"/>
      <c r="Q25" s="13"/>
    </row>
    <row r="26" spans="1:17" ht="15.75">
      <c r="A26" s="3" t="str">
        <f>UGHCCR!A24</f>
        <v>Chemistry (BS)</v>
      </c>
      <c r="B26" s="4"/>
      <c r="C26" s="4"/>
      <c r="D26" s="5">
        <f>UGHCCR!D24</f>
        <v>39</v>
      </c>
      <c r="E26" s="5">
        <f>UGHCCR!E24</f>
        <v>557</v>
      </c>
      <c r="F26" s="22"/>
      <c r="G26" s="5">
        <f>UGHCCR!G24</f>
        <v>41</v>
      </c>
      <c r="H26" s="5">
        <f>UGHCCR!H24</f>
        <v>574</v>
      </c>
      <c r="I26" s="22"/>
      <c r="J26" s="5">
        <f>UGHCCR!J24</f>
        <v>42</v>
      </c>
      <c r="K26" s="5">
        <f>UGHCCR!K24</f>
        <v>582</v>
      </c>
      <c r="L26" s="22"/>
      <c r="M26" s="5">
        <f>UGHCCR!M24</f>
        <v>42</v>
      </c>
      <c r="N26" s="5">
        <f>UGHCCR!N24</f>
        <v>592</v>
      </c>
      <c r="O26" s="3"/>
      <c r="P26" s="4"/>
      <c r="Q26" s="13"/>
    </row>
    <row r="27" spans="1:17" ht="15.75">
      <c r="A27" s="3" t="str">
        <f>UGHCCR!A25</f>
        <v>  Biochemistry</v>
      </c>
      <c r="B27" s="4"/>
      <c r="C27" s="4"/>
      <c r="D27" s="5">
        <f>UGHCCR!D25</f>
        <v>16</v>
      </c>
      <c r="E27" s="5">
        <f>UGHCCR!E25</f>
        <v>232</v>
      </c>
      <c r="F27" s="22"/>
      <c r="G27" s="5">
        <f>UGHCCR!G25</f>
        <v>14</v>
      </c>
      <c r="H27" s="5">
        <f>UGHCCR!H25</f>
        <v>187</v>
      </c>
      <c r="I27" s="22"/>
      <c r="J27" s="5">
        <f>UGHCCR!J25</f>
        <v>10</v>
      </c>
      <c r="K27" s="5">
        <f>UGHCCR!K25</f>
        <v>149</v>
      </c>
      <c r="L27" s="22"/>
      <c r="M27" s="5">
        <f>UGHCCR!M25</f>
        <v>14</v>
      </c>
      <c r="N27" s="5">
        <f>UGHCCR!N25</f>
        <v>181</v>
      </c>
      <c r="O27" s="3"/>
      <c r="P27" s="4"/>
      <c r="Q27" s="13"/>
    </row>
    <row r="28" spans="1:17" ht="15.75">
      <c r="A28" s="3" t="str">
        <f>UGHCCR!A26</f>
        <v>  Health Professions</v>
      </c>
      <c r="B28" s="4"/>
      <c r="C28" s="4"/>
      <c r="D28" s="5">
        <f>UGHCCR!D26</f>
        <v>26</v>
      </c>
      <c r="E28" s="5">
        <f>UGHCCR!E26</f>
        <v>375</v>
      </c>
      <c r="F28" s="22"/>
      <c r="G28" s="5">
        <f>UGHCCR!G26</f>
        <v>26</v>
      </c>
      <c r="H28" s="5">
        <f>UGHCCR!H26</f>
        <v>373</v>
      </c>
      <c r="I28" s="22"/>
      <c r="J28" s="5">
        <f>UGHCCR!J26</f>
        <v>30</v>
      </c>
      <c r="K28" s="5">
        <f>UGHCCR!K26</f>
        <v>443</v>
      </c>
      <c r="L28" s="22"/>
      <c r="M28" s="5">
        <f>UGHCCR!M26</f>
        <v>26</v>
      </c>
      <c r="N28" s="5">
        <f>UGHCCR!N26</f>
        <v>376</v>
      </c>
      <c r="O28" s="3"/>
      <c r="P28" s="4"/>
      <c r="Q28" s="13"/>
    </row>
    <row r="29" spans="1:17" ht="15.75">
      <c r="A29" s="3" t="str">
        <f>UGHCCR!A27</f>
        <v>  Medical Technology</v>
      </c>
      <c r="B29" s="4"/>
      <c r="C29" s="4"/>
      <c r="D29" s="5">
        <f>UGHCCR!D27</f>
        <v>3</v>
      </c>
      <c r="E29" s="5">
        <f>UGHCCR!E27</f>
        <v>44</v>
      </c>
      <c r="F29" s="22"/>
      <c r="G29" s="5">
        <f>UGHCCR!G27</f>
        <v>2</v>
      </c>
      <c r="H29" s="5">
        <f>UGHCCR!H27</f>
        <v>30</v>
      </c>
      <c r="I29" s="22"/>
      <c r="J29" s="5">
        <f>UGHCCR!J27</f>
        <v>0</v>
      </c>
      <c r="K29" s="5">
        <f>UGHCCR!K27</f>
        <v>0</v>
      </c>
      <c r="L29" s="22"/>
      <c r="M29" s="5">
        <f>UGHCCR!M27</f>
        <v>1</v>
      </c>
      <c r="N29" s="5">
        <f>UGHCCR!N27</f>
        <v>14</v>
      </c>
      <c r="O29" s="3"/>
      <c r="P29" s="4"/>
      <c r="Q29" s="13"/>
    </row>
    <row r="30" spans="1:17" ht="15.75">
      <c r="A30" s="3" t="str">
        <f>UGHCCR!A28</f>
        <v>Chemistry/Secondary Ed. Certification (BS)</v>
      </c>
      <c r="B30" s="4"/>
      <c r="C30" s="4"/>
      <c r="D30" s="5">
        <f>UGHCCR!D28</f>
        <v>7</v>
      </c>
      <c r="E30" s="5">
        <f>UGHCCR!E28</f>
        <v>104</v>
      </c>
      <c r="F30" s="22"/>
      <c r="G30" s="5">
        <f>UGHCCR!G28</f>
        <v>6</v>
      </c>
      <c r="H30" s="5">
        <f>UGHCCR!H28</f>
        <v>97</v>
      </c>
      <c r="I30" s="22"/>
      <c r="J30" s="5">
        <f>UGHCCR!J28</f>
        <v>9</v>
      </c>
      <c r="K30" s="5">
        <f>UGHCCR!K28</f>
        <v>134</v>
      </c>
      <c r="L30" s="22"/>
      <c r="M30" s="5">
        <f>UGHCCR!M28</f>
        <v>9</v>
      </c>
      <c r="N30" s="5">
        <f>UGHCCR!N28</f>
        <v>126</v>
      </c>
      <c r="O30" s="3"/>
      <c r="P30" s="4"/>
      <c r="Q30" s="13"/>
    </row>
    <row r="31" spans="1:17" ht="15.75">
      <c r="A31" s="25" t="s">
        <v>106</v>
      </c>
      <c r="B31" s="26"/>
      <c r="C31" s="26" t="s">
        <v>109</v>
      </c>
      <c r="D31" s="27">
        <f>SUM(D26:D30)</f>
        <v>91</v>
      </c>
      <c r="E31" s="27"/>
      <c r="F31" s="27"/>
      <c r="G31" s="27">
        <f>SUM(G26:G30)</f>
        <v>89</v>
      </c>
      <c r="H31" s="27"/>
      <c r="I31" s="27"/>
      <c r="J31" s="27">
        <f>SUM(J26:J30)</f>
        <v>91</v>
      </c>
      <c r="K31" s="27"/>
      <c r="L31" s="32"/>
      <c r="M31" s="27">
        <f>SUM(M26:M30)</f>
        <v>92</v>
      </c>
      <c r="N31" s="27"/>
      <c r="O31" s="27"/>
      <c r="P31" s="26"/>
      <c r="Q31" s="13"/>
    </row>
    <row r="32" spans="1:16" ht="15.75">
      <c r="A32" s="3"/>
      <c r="B32" s="4"/>
      <c r="C32" s="4"/>
      <c r="D32" s="21"/>
      <c r="E32" s="21"/>
      <c r="F32" s="22"/>
      <c r="G32" s="21"/>
      <c r="H32" s="21"/>
      <c r="I32" s="22"/>
      <c r="J32" s="21"/>
      <c r="K32" s="21"/>
      <c r="L32" s="22"/>
      <c r="M32" s="21"/>
      <c r="N32" s="21"/>
      <c r="P32" s="4"/>
    </row>
    <row r="33" spans="1:17" ht="13.5" customHeight="1">
      <c r="A33" s="4" t="str">
        <f>UGHCCR!A30</f>
        <v>Communication Journalism (BA)</v>
      </c>
      <c r="B33" s="4"/>
      <c r="C33" s="4"/>
      <c r="D33" s="22">
        <f>UGHCCR!D30</f>
        <v>1</v>
      </c>
      <c r="E33" s="22">
        <f>UGHCCR!E30</f>
        <v>15</v>
      </c>
      <c r="F33" s="22"/>
      <c r="G33" s="22">
        <f>UGHCCR!G30</f>
        <v>0</v>
      </c>
      <c r="H33" s="22">
        <f>UGHCCR!H30</f>
        <v>0</v>
      </c>
      <c r="I33" s="22"/>
      <c r="J33" s="22">
        <f>UGHCCR!J30</f>
        <v>1</v>
      </c>
      <c r="K33" s="22">
        <f>UGHCCR!K30</f>
        <v>15</v>
      </c>
      <c r="L33" s="22"/>
      <c r="M33" s="22">
        <f>UGHCCR!M30</f>
        <v>0</v>
      </c>
      <c r="N33" s="22">
        <f>UGHCCR!N30</f>
        <v>0</v>
      </c>
      <c r="O33" s="4"/>
      <c r="P33" s="4"/>
      <c r="Q33" s="13"/>
    </row>
    <row r="34" spans="1:17" ht="15.75">
      <c r="A34" s="4" t="str">
        <f>UGHCCR!A31</f>
        <v>  Electronic Media</v>
      </c>
      <c r="B34" s="4"/>
      <c r="C34" s="4"/>
      <c r="D34" s="22">
        <f>UGHCCR!D31</f>
        <v>94</v>
      </c>
      <c r="E34" s="22">
        <f>UGHCCR!E31</f>
        <v>1357</v>
      </c>
      <c r="F34" s="22"/>
      <c r="G34" s="22">
        <f>UGHCCR!G31</f>
        <v>99</v>
      </c>
      <c r="H34" s="22">
        <f>UGHCCR!H31</f>
        <v>1460</v>
      </c>
      <c r="I34" s="22"/>
      <c r="J34" s="22">
        <f>UGHCCR!J31</f>
        <v>106</v>
      </c>
      <c r="K34" s="22">
        <f>UGHCCR!K31</f>
        <v>1501</v>
      </c>
      <c r="L34" s="22"/>
      <c r="M34" s="22">
        <f>UGHCCR!M31</f>
        <v>108</v>
      </c>
      <c r="N34" s="22">
        <f>UGHCCR!N31</f>
        <v>1573</v>
      </c>
      <c r="O34" s="4"/>
      <c r="P34" s="4"/>
      <c r="Q34" s="13"/>
    </row>
    <row r="35" spans="1:17" ht="15.75">
      <c r="A35" s="4" t="str">
        <f>UGHCCR!A32</f>
        <v>  Print Media</v>
      </c>
      <c r="B35" s="4"/>
      <c r="C35" s="4"/>
      <c r="D35" s="22">
        <f>UGHCCR!D32</f>
        <v>79</v>
      </c>
      <c r="E35" s="22">
        <f>UGHCCR!E32</f>
        <v>1144</v>
      </c>
      <c r="F35" s="22"/>
      <c r="G35" s="22">
        <f>UGHCCR!G32</f>
        <v>78</v>
      </c>
      <c r="H35" s="22">
        <f>UGHCCR!H32</f>
        <v>1126</v>
      </c>
      <c r="I35" s="22"/>
      <c r="J35" s="22">
        <f>UGHCCR!J32</f>
        <v>79</v>
      </c>
      <c r="K35" s="22">
        <f>UGHCCR!K32</f>
        <v>1136</v>
      </c>
      <c r="L35" s="22"/>
      <c r="M35" s="22">
        <f>UGHCCR!M32</f>
        <v>72</v>
      </c>
      <c r="N35" s="22">
        <f>UGHCCR!N32</f>
        <v>1047</v>
      </c>
      <c r="O35" s="4"/>
      <c r="P35" s="4"/>
      <c r="Q35" s="13"/>
    </row>
    <row r="36" spans="1:17" ht="15.75">
      <c r="A36" s="4" t="str">
        <f>UGHCCR!A33</f>
        <v>  Public Relations</v>
      </c>
      <c r="B36" s="4"/>
      <c r="C36" s="4"/>
      <c r="D36" s="22">
        <f>UGHCCR!D33</f>
        <v>107</v>
      </c>
      <c r="E36" s="22">
        <f>UGHCCR!E33</f>
        <v>1569</v>
      </c>
      <c r="F36" s="22"/>
      <c r="G36" s="22">
        <f>UGHCCR!G33</f>
        <v>98</v>
      </c>
      <c r="H36" s="22">
        <f>UGHCCR!H33</f>
        <v>1412</v>
      </c>
      <c r="I36" s="22"/>
      <c r="J36" s="22">
        <f>UGHCCR!J33</f>
        <v>112</v>
      </c>
      <c r="K36" s="22">
        <f>UGHCCR!K33</f>
        <v>1590</v>
      </c>
      <c r="L36" s="22"/>
      <c r="M36" s="22">
        <f>UGHCCR!M33</f>
        <v>133</v>
      </c>
      <c r="N36" s="22">
        <f>UGHCCR!N33</f>
        <v>1907</v>
      </c>
      <c r="O36" s="4"/>
      <c r="P36" s="4"/>
      <c r="Q36" s="13"/>
    </row>
    <row r="37" spans="1:17" ht="15.75">
      <c r="A37" s="25" t="s">
        <v>106</v>
      </c>
      <c r="B37" s="26"/>
      <c r="C37" s="26" t="s">
        <v>110</v>
      </c>
      <c r="D37" s="27">
        <f>SUM(D33:D36)</f>
        <v>281</v>
      </c>
      <c r="E37" s="27"/>
      <c r="F37" s="27"/>
      <c r="G37" s="27">
        <f>SUM(G33:G36)</f>
        <v>275</v>
      </c>
      <c r="H37" s="27"/>
      <c r="I37" s="27"/>
      <c r="J37" s="27">
        <f>SUM(J33:J36)</f>
        <v>298</v>
      </c>
      <c r="K37" s="27"/>
      <c r="L37" s="32"/>
      <c r="M37" s="27">
        <f>SUM(M33:M36)</f>
        <v>313</v>
      </c>
      <c r="N37" s="27"/>
      <c r="O37" s="27"/>
      <c r="P37" s="26"/>
      <c r="Q37" s="16"/>
    </row>
    <row r="38" spans="1:17" ht="15.75">
      <c r="A38" s="3"/>
      <c r="B38" s="4"/>
      <c r="C38" s="4"/>
      <c r="D38" s="16"/>
      <c r="E38" s="16"/>
      <c r="F38" s="22"/>
      <c r="G38" s="16"/>
      <c r="H38" s="16"/>
      <c r="I38" s="22"/>
      <c r="J38" s="16"/>
      <c r="K38" s="16"/>
      <c r="L38" s="22"/>
      <c r="M38" s="16"/>
      <c r="N38" s="16"/>
      <c r="O38" s="16"/>
      <c r="P38" s="4"/>
      <c r="Q38" s="16"/>
    </row>
    <row r="39" spans="1:17" ht="15.75">
      <c r="A39" s="3" t="str">
        <f>UGHCCR!A35</f>
        <v>Computer Science (BS)</v>
      </c>
      <c r="B39" s="4"/>
      <c r="C39" s="4"/>
      <c r="D39" s="5">
        <f>UGHCCR!D35</f>
        <v>109</v>
      </c>
      <c r="E39" s="5">
        <f>UGHCCR!E35</f>
        <v>1579</v>
      </c>
      <c r="F39" s="22"/>
      <c r="G39" s="5">
        <f>UGHCCR!G35</f>
        <v>99</v>
      </c>
      <c r="H39" s="5">
        <f>UGHCCR!H35</f>
        <v>1429</v>
      </c>
      <c r="I39" s="22"/>
      <c r="J39" s="5">
        <f>UGHCCR!J35</f>
        <v>108</v>
      </c>
      <c r="K39" s="5">
        <f>UGHCCR!K35</f>
        <v>1568</v>
      </c>
      <c r="L39" s="22"/>
      <c r="M39" s="5">
        <f>UGHCCR!M35</f>
        <v>101</v>
      </c>
      <c r="N39" s="5">
        <f>UGHCCR!N35</f>
        <v>1459</v>
      </c>
      <c r="O39" s="3"/>
      <c r="P39" s="4"/>
      <c r="Q39" s="13"/>
    </row>
    <row r="40" spans="1:17" ht="15.75">
      <c r="A40" s="3" t="str">
        <f>UGHCCR!A36</f>
        <v>  Computer Graphics</v>
      </c>
      <c r="B40" s="4"/>
      <c r="C40" s="4"/>
      <c r="D40" s="5">
        <f>UGHCCR!D36</f>
        <v>19</v>
      </c>
      <c r="E40" s="5">
        <f>UGHCCR!E36</f>
        <v>275</v>
      </c>
      <c r="F40" s="22"/>
      <c r="G40" s="5">
        <f>UGHCCR!G36</f>
        <v>18</v>
      </c>
      <c r="H40" s="5">
        <f>UGHCCR!H36</f>
        <v>258</v>
      </c>
      <c r="I40" s="22"/>
      <c r="J40" s="5">
        <f>UGHCCR!J36</f>
        <v>17</v>
      </c>
      <c r="K40" s="5">
        <f>UGHCCR!K36</f>
        <v>243</v>
      </c>
      <c r="L40" s="22"/>
      <c r="M40" s="5">
        <f>UGHCCR!M36</f>
        <v>26</v>
      </c>
      <c r="N40" s="5">
        <f>UGHCCR!N36</f>
        <v>388</v>
      </c>
      <c r="O40" s="3"/>
      <c r="P40" s="4"/>
      <c r="Q40" s="13"/>
    </row>
    <row r="41" spans="1:17" ht="15.75">
      <c r="A41" s="3" t="str">
        <f>UGHCCR!A37</f>
        <v>  Embedded Systems</v>
      </c>
      <c r="B41" s="4"/>
      <c r="C41" s="4"/>
      <c r="D41" s="5">
        <f>UGHCCR!D37</f>
        <v>2</v>
      </c>
      <c r="E41" s="5">
        <f>UGHCCR!E37</f>
        <v>31</v>
      </c>
      <c r="F41" s="22"/>
      <c r="G41" s="5">
        <f>UGHCCR!G37</f>
        <v>3</v>
      </c>
      <c r="H41" s="5">
        <f>UGHCCR!H37</f>
        <v>42</v>
      </c>
      <c r="I41" s="22"/>
      <c r="J41" s="5">
        <f>UGHCCR!J37</f>
        <v>4</v>
      </c>
      <c r="K41" s="5">
        <f>UGHCCR!K37</f>
        <v>59</v>
      </c>
      <c r="L41" s="22"/>
      <c r="M41" s="5">
        <f>UGHCCR!M37</f>
        <v>3</v>
      </c>
      <c r="N41" s="5">
        <f>UGHCCR!N37</f>
        <v>36</v>
      </c>
      <c r="O41" s="3"/>
      <c r="P41" s="4"/>
      <c r="Q41" s="13"/>
    </row>
    <row r="42" spans="1:17" ht="15.75">
      <c r="A42" s="3" t="str">
        <f>UGHCCR!A38</f>
        <v>  Related Discipline</v>
      </c>
      <c r="B42" s="4"/>
      <c r="C42" s="4"/>
      <c r="D42" s="5">
        <f>UGHCCR!D38</f>
        <v>3</v>
      </c>
      <c r="E42" s="5">
        <f>UGHCCR!E38</f>
        <v>31</v>
      </c>
      <c r="F42" s="21"/>
      <c r="G42" s="5">
        <f>UGHCCR!G38</f>
        <v>1</v>
      </c>
      <c r="H42" s="5">
        <f>UGHCCR!H38</f>
        <v>17</v>
      </c>
      <c r="I42" s="21"/>
      <c r="J42" s="5">
        <f>UGHCCR!J38</f>
        <v>1</v>
      </c>
      <c r="K42" s="5">
        <f>UGHCCR!K38</f>
        <v>14</v>
      </c>
      <c r="L42" s="22"/>
      <c r="M42" s="5">
        <f>UGHCCR!M38</f>
        <v>4</v>
      </c>
      <c r="N42" s="5">
        <f>UGHCCR!N38</f>
        <v>62</v>
      </c>
      <c r="O42" s="3"/>
      <c r="P42" s="4"/>
      <c r="Q42" s="13"/>
    </row>
    <row r="43" spans="1:17" ht="15.75">
      <c r="A43" s="3" t="str">
        <f>UGHCCR!A39</f>
        <v>  Software Engineering</v>
      </c>
      <c r="B43" s="4"/>
      <c r="C43" s="4"/>
      <c r="D43" s="5">
        <f>UGHCCR!D39</f>
        <v>22</v>
      </c>
      <c r="E43" s="5">
        <f>UGHCCR!E39</f>
        <v>327</v>
      </c>
      <c r="F43" s="22"/>
      <c r="G43" s="5">
        <f>UGHCCR!G39</f>
        <v>25</v>
      </c>
      <c r="H43" s="5">
        <f>UGHCCR!H39</f>
        <v>341</v>
      </c>
      <c r="I43" s="22"/>
      <c r="J43" s="5">
        <f>UGHCCR!J39</f>
        <v>35</v>
      </c>
      <c r="K43" s="5">
        <f>UGHCCR!K39</f>
        <v>512</v>
      </c>
      <c r="L43" s="22"/>
      <c r="M43" s="5">
        <f>UGHCCR!M39</f>
        <v>34</v>
      </c>
      <c r="N43" s="5">
        <f>UGHCCR!N39</f>
        <v>494</v>
      </c>
      <c r="O43" s="3"/>
      <c r="P43" s="4"/>
      <c r="Q43" s="13"/>
    </row>
    <row r="44" spans="1:17" ht="15.75">
      <c r="A44" s="3" t="str">
        <f>UGHCCR!A40</f>
        <v>  Systems Programming </v>
      </c>
      <c r="B44" s="4"/>
      <c r="C44" s="4"/>
      <c r="D44" s="5">
        <f>UGHCCR!D40</f>
        <v>8</v>
      </c>
      <c r="E44" s="5">
        <f>UGHCCR!E40</f>
        <v>112</v>
      </c>
      <c r="F44" s="22"/>
      <c r="G44" s="5">
        <f>UGHCCR!G40</f>
        <v>7</v>
      </c>
      <c r="H44" s="5">
        <f>UGHCCR!H40</f>
        <v>98</v>
      </c>
      <c r="I44" s="22"/>
      <c r="J44" s="5">
        <f>UGHCCR!J40</f>
        <v>7</v>
      </c>
      <c r="K44" s="5">
        <f>UGHCCR!K40</f>
        <v>102</v>
      </c>
      <c r="L44" s="22"/>
      <c r="M44" s="5">
        <f>UGHCCR!M40</f>
        <v>12</v>
      </c>
      <c r="N44" s="5">
        <f>UGHCCR!N40</f>
        <v>185</v>
      </c>
      <c r="O44" s="3"/>
      <c r="P44" s="4"/>
      <c r="Q44" s="13"/>
    </row>
    <row r="45" spans="1:17" ht="15.75">
      <c r="A45" s="25" t="s">
        <v>106</v>
      </c>
      <c r="B45" s="26"/>
      <c r="C45" s="26" t="s">
        <v>111</v>
      </c>
      <c r="D45" s="27">
        <f>SUM(D39:D44)</f>
        <v>163</v>
      </c>
      <c r="E45" s="27"/>
      <c r="F45" s="27"/>
      <c r="G45" s="27">
        <f>SUM(G39:G44)</f>
        <v>153</v>
      </c>
      <c r="H45" s="27"/>
      <c r="I45" s="27"/>
      <c r="J45" s="27">
        <f>SUM(J39:J44)</f>
        <v>172</v>
      </c>
      <c r="K45" s="27"/>
      <c r="L45" s="32"/>
      <c r="M45" s="27">
        <f>SUM(M39:M44)</f>
        <v>180</v>
      </c>
      <c r="N45" s="27"/>
      <c r="O45" s="3"/>
      <c r="P45" s="4"/>
      <c r="Q45" s="13"/>
    </row>
    <row r="46" spans="1:17" ht="15.75">
      <c r="A46" s="3"/>
      <c r="B46" s="4"/>
      <c r="C46" s="4"/>
      <c r="D46" s="21"/>
      <c r="E46" s="19"/>
      <c r="F46" s="22"/>
      <c r="G46" s="21"/>
      <c r="H46" s="19"/>
      <c r="I46" s="22"/>
      <c r="J46" s="21"/>
      <c r="K46" s="19"/>
      <c r="L46" s="22"/>
      <c r="M46" s="21"/>
      <c r="N46" s="19"/>
      <c r="O46" s="27"/>
      <c r="P46" s="26"/>
      <c r="Q46" s="13"/>
    </row>
    <row r="47" spans="1:17" ht="13.5" customHeight="1">
      <c r="A47" s="3" t="str">
        <f>UGHCCR!A42</f>
        <v>Economics (BA) (Obsolete)</v>
      </c>
      <c r="B47" s="4"/>
      <c r="C47" s="4"/>
      <c r="D47" s="5">
        <f>UGHCCR!D42</f>
        <v>1</v>
      </c>
      <c r="E47" s="5">
        <f>UGHCCR!E42</f>
        <v>12</v>
      </c>
      <c r="F47" s="22"/>
      <c r="G47" s="5">
        <f>UGHCCR!G42</f>
        <v>0</v>
      </c>
      <c r="H47" s="5">
        <f>UGHCCR!H42</f>
        <v>0</v>
      </c>
      <c r="I47" s="22"/>
      <c r="J47" s="5">
        <f>UGHCCR!J42</f>
        <v>0</v>
      </c>
      <c r="K47" s="5">
        <f>UGHCCR!K42</f>
        <v>0</v>
      </c>
      <c r="L47" s="22"/>
      <c r="M47" s="5">
        <f>UGHCCR!M42</f>
        <v>0</v>
      </c>
      <c r="N47" s="5">
        <f>UGHCCR!N42</f>
        <v>0</v>
      </c>
      <c r="O47" s="13"/>
      <c r="P47" s="4"/>
      <c r="Q47" s="13"/>
    </row>
    <row r="48" spans="1:17" ht="15.75">
      <c r="A48" s="3" t="str">
        <f>UGHCCR!A43</f>
        <v>Economics (BS)</v>
      </c>
      <c r="B48" s="4"/>
      <c r="C48" s="4"/>
      <c r="D48" s="5">
        <f>UGHCCR!D43</f>
        <v>19</v>
      </c>
      <c r="E48" s="5">
        <f>UGHCCR!E43</f>
        <v>274</v>
      </c>
      <c r="F48" s="22"/>
      <c r="G48" s="5">
        <f>UGHCCR!G43</f>
        <v>22</v>
      </c>
      <c r="H48" s="5">
        <f>UGHCCR!H43</f>
        <v>308</v>
      </c>
      <c r="I48" s="22"/>
      <c r="J48" s="5">
        <f>UGHCCR!J43</f>
        <v>26</v>
      </c>
      <c r="K48" s="5">
        <f>UGHCCR!K43</f>
        <v>368</v>
      </c>
      <c r="L48" s="22"/>
      <c r="M48" s="5">
        <f>UGHCCR!M43</f>
        <v>21</v>
      </c>
      <c r="N48" s="5">
        <f>UGHCCR!N43</f>
        <v>302</v>
      </c>
      <c r="O48" s="3"/>
      <c r="P48" s="4"/>
      <c r="Q48" s="13"/>
    </row>
    <row r="49" spans="1:17" ht="15.75">
      <c r="A49" s="3" t="str">
        <f>UGHCCR!A44</f>
        <v>  Business</v>
      </c>
      <c r="B49" s="4"/>
      <c r="C49" s="4"/>
      <c r="D49" s="5">
        <f>UGHCCR!D44</f>
        <v>12</v>
      </c>
      <c r="E49" s="5">
        <f>UGHCCR!E44</f>
        <v>168</v>
      </c>
      <c r="F49" s="22"/>
      <c r="G49" s="5">
        <f>UGHCCR!G44</f>
        <v>21</v>
      </c>
      <c r="H49" s="5">
        <f>UGHCCR!H44</f>
        <v>285</v>
      </c>
      <c r="I49" s="22"/>
      <c r="J49" s="5">
        <f>UGHCCR!J44</f>
        <v>27</v>
      </c>
      <c r="K49" s="5">
        <f>UGHCCR!K44</f>
        <v>374</v>
      </c>
      <c r="L49" s="22"/>
      <c r="M49" s="5">
        <f>UGHCCR!M44</f>
        <v>41</v>
      </c>
      <c r="N49" s="5">
        <f>UGHCCR!N44</f>
        <v>541</v>
      </c>
      <c r="O49" s="3"/>
      <c r="P49" s="4"/>
      <c r="Q49" s="13"/>
    </row>
    <row r="50" spans="1:17" ht="15.75">
      <c r="A50" s="3" t="str">
        <f>UGHCCR!A45</f>
        <v>  Mathematics</v>
      </c>
      <c r="B50" s="4"/>
      <c r="C50" s="4"/>
      <c r="D50" s="5">
        <f>UGHCCR!D45</f>
        <v>2</v>
      </c>
      <c r="E50" s="5">
        <f>UGHCCR!E45</f>
        <v>21</v>
      </c>
      <c r="F50" s="22"/>
      <c r="G50" s="5">
        <f>UGHCCR!G45</f>
        <v>2</v>
      </c>
      <c r="H50" s="5">
        <f>UGHCCR!H45</f>
        <v>26</v>
      </c>
      <c r="I50" s="22"/>
      <c r="J50" s="5">
        <f>UGHCCR!J45</f>
        <v>3</v>
      </c>
      <c r="K50" s="5">
        <f>UGHCCR!K45</f>
        <v>45</v>
      </c>
      <c r="L50" s="22"/>
      <c r="M50" s="5">
        <f>UGHCCR!M45</f>
        <v>2</v>
      </c>
      <c r="N50" s="5">
        <f>UGHCCR!N45</f>
        <v>32</v>
      </c>
      <c r="O50" s="3"/>
      <c r="P50" s="4"/>
      <c r="Q50" s="13"/>
    </row>
    <row r="51" spans="1:17" ht="15.75">
      <c r="A51" s="3" t="str">
        <f>UGHCCR!A46</f>
        <v>  Political Science</v>
      </c>
      <c r="B51" s="4"/>
      <c r="C51" s="4"/>
      <c r="D51" s="5" t="str">
        <f>UGHCCR!D46</f>
        <v>----</v>
      </c>
      <c r="E51" s="5" t="str">
        <f>UGHCCR!E46</f>
        <v>----</v>
      </c>
      <c r="F51" s="22"/>
      <c r="G51" s="5">
        <f>UGHCCR!G46</f>
        <v>1</v>
      </c>
      <c r="H51" s="5">
        <f>UGHCCR!H46</f>
        <v>12</v>
      </c>
      <c r="I51" s="22"/>
      <c r="J51" s="5">
        <f>UGHCCR!J46</f>
        <v>4</v>
      </c>
      <c r="K51" s="5">
        <f>UGHCCR!K46</f>
        <v>63</v>
      </c>
      <c r="L51" s="22"/>
      <c r="M51" s="5">
        <f>UGHCCR!M46</f>
        <v>6</v>
      </c>
      <c r="N51" s="5">
        <f>UGHCCR!N46</f>
        <v>91</v>
      </c>
      <c r="O51" s="3"/>
      <c r="P51" s="4"/>
      <c r="Q51" s="13"/>
    </row>
    <row r="52" spans="1:17" ht="15.75">
      <c r="A52" s="3" t="str">
        <f>UGHCCR!A47</f>
        <v>  Social Science</v>
      </c>
      <c r="B52" s="4"/>
      <c r="C52" s="4"/>
      <c r="D52" s="5">
        <f>UGHCCR!D47</f>
        <v>2</v>
      </c>
      <c r="E52" s="5">
        <f>UGHCCR!E47</f>
        <v>30</v>
      </c>
      <c r="F52" s="22"/>
      <c r="G52" s="5">
        <f>UGHCCR!G47</f>
        <v>3</v>
      </c>
      <c r="H52" s="5">
        <f>UGHCCR!H47</f>
        <v>42</v>
      </c>
      <c r="I52" s="22"/>
      <c r="J52" s="5">
        <f>UGHCCR!J47</f>
        <v>2</v>
      </c>
      <c r="K52" s="5">
        <f>UGHCCR!K47</f>
        <v>33</v>
      </c>
      <c r="L52" s="22"/>
      <c r="M52" s="5">
        <f>UGHCCR!M47</f>
        <v>3</v>
      </c>
      <c r="N52" s="5">
        <f>UGHCCR!N47</f>
        <v>43</v>
      </c>
      <c r="O52" s="3"/>
      <c r="P52" s="4"/>
      <c r="Q52" s="13"/>
    </row>
    <row r="53" spans="1:17" ht="15.75">
      <c r="A53" s="3" t="str">
        <f>UGHCCR!A48</f>
        <v>Economics/Social Studies (BSEd)</v>
      </c>
      <c r="B53" s="4"/>
      <c r="C53" s="4"/>
      <c r="D53" s="5">
        <f>UGHCCR!D48</f>
        <v>3</v>
      </c>
      <c r="E53" s="5">
        <f>UGHCCR!E48</f>
        <v>42</v>
      </c>
      <c r="F53" s="22"/>
      <c r="G53" s="5">
        <f>UGHCCR!G48</f>
        <v>2</v>
      </c>
      <c r="H53" s="5">
        <f>UGHCCR!H48</f>
        <v>30</v>
      </c>
      <c r="I53" s="22"/>
      <c r="J53" s="5">
        <f>UGHCCR!J48</f>
        <v>5</v>
      </c>
      <c r="K53" s="5">
        <f>UGHCCR!K48</f>
        <v>72</v>
      </c>
      <c r="L53" s="22"/>
      <c r="M53" s="5">
        <f>UGHCCR!M48</f>
        <v>4</v>
      </c>
      <c r="N53" s="5">
        <f>UGHCCR!N48</f>
        <v>60</v>
      </c>
      <c r="O53" s="3"/>
      <c r="P53" s="4"/>
      <c r="Q53" s="13"/>
    </row>
    <row r="54" spans="1:17" ht="15.75">
      <c r="A54" s="25" t="s">
        <v>106</v>
      </c>
      <c r="B54" s="26"/>
      <c r="C54" s="26" t="s">
        <v>123</v>
      </c>
      <c r="D54" s="27">
        <f>SUM(D47:D53)</f>
        <v>39</v>
      </c>
      <c r="E54" s="27"/>
      <c r="F54" s="27"/>
      <c r="G54" s="27">
        <f>SUM(G47:G53)</f>
        <v>51</v>
      </c>
      <c r="H54" s="27"/>
      <c r="I54" s="27"/>
      <c r="J54" s="27">
        <f>SUM(J47:J53)</f>
        <v>67</v>
      </c>
      <c r="K54" s="27"/>
      <c r="L54" s="32"/>
      <c r="M54" s="27">
        <f>SUM(M47:M53)</f>
        <v>77</v>
      </c>
      <c r="N54" s="27"/>
      <c r="O54" s="27"/>
      <c r="P54" s="26"/>
      <c r="Q54" s="13"/>
    </row>
    <row r="55" spans="1:17" ht="13.5" customHeight="1">
      <c r="A55" s="3"/>
      <c r="B55" s="4"/>
      <c r="C55" s="4"/>
      <c r="D55" s="21"/>
      <c r="E55" s="19"/>
      <c r="F55" s="22"/>
      <c r="G55" s="21"/>
      <c r="H55" s="19"/>
      <c r="I55" s="22"/>
      <c r="J55" s="21"/>
      <c r="K55" s="19"/>
      <c r="L55" s="22"/>
      <c r="M55" s="21"/>
      <c r="N55" s="19"/>
      <c r="O55" s="13"/>
      <c r="P55" s="4"/>
      <c r="Q55" s="13"/>
    </row>
    <row r="56" spans="1:17" ht="15.75">
      <c r="A56" s="4" t="str">
        <f>UGHCCR!A50</f>
        <v>English (BA)</v>
      </c>
      <c r="B56" s="4"/>
      <c r="C56" s="4"/>
      <c r="D56" s="22">
        <f>UGHCCR!D50</f>
        <v>61</v>
      </c>
      <c r="E56" s="22">
        <f>UGHCCR!E50</f>
        <v>843</v>
      </c>
      <c r="F56" s="22"/>
      <c r="G56" s="22">
        <f>UGHCCR!G50</f>
        <v>55</v>
      </c>
      <c r="H56" s="22">
        <f>UGHCCR!H50</f>
        <v>777</v>
      </c>
      <c r="I56" s="22"/>
      <c r="J56" s="22">
        <f>UGHCCR!J50</f>
        <v>43</v>
      </c>
      <c r="K56" s="22">
        <f>UGHCCR!K50</f>
        <v>583</v>
      </c>
      <c r="L56" s="22"/>
      <c r="M56" s="22">
        <f>UGHCCR!M50</f>
        <v>59</v>
      </c>
      <c r="N56" s="22">
        <f>UGHCCR!N50</f>
        <v>812</v>
      </c>
      <c r="O56" s="4"/>
      <c r="P56" s="4"/>
      <c r="Q56" s="13"/>
    </row>
    <row r="57" spans="1:17" ht="15.75">
      <c r="A57" s="4" t="str">
        <f>UGHCCR!A51</f>
        <v>  Writing</v>
      </c>
      <c r="B57" s="4"/>
      <c r="C57" s="4"/>
      <c r="D57" s="22">
        <f>UGHCCR!D51</f>
        <v>55</v>
      </c>
      <c r="E57" s="22">
        <f>UGHCCR!E51</f>
        <v>798</v>
      </c>
      <c r="F57" s="22"/>
      <c r="G57" s="22">
        <f>UGHCCR!G51</f>
        <v>51</v>
      </c>
      <c r="H57" s="22">
        <f>UGHCCR!H51</f>
        <v>710</v>
      </c>
      <c r="I57" s="22"/>
      <c r="J57" s="22">
        <f>UGHCCR!J51</f>
        <v>52</v>
      </c>
      <c r="K57" s="22">
        <f>UGHCCR!K51</f>
        <v>740</v>
      </c>
      <c r="L57" s="22"/>
      <c r="M57" s="22">
        <f>UGHCCR!M51</f>
        <v>58</v>
      </c>
      <c r="N57" s="22">
        <f>UGHCCR!N51</f>
        <v>835</v>
      </c>
      <c r="O57" s="4"/>
      <c r="P57" s="4"/>
      <c r="Q57" s="13"/>
    </row>
    <row r="58" spans="1:17" ht="15.75">
      <c r="A58" s="4" t="str">
        <f>UGHCCR!A52</f>
        <v>English/Secondary Ed. Certification (BA)</v>
      </c>
      <c r="B58" s="4"/>
      <c r="C58" s="4"/>
      <c r="D58" s="22">
        <f>UGHCCR!D52</f>
        <v>87</v>
      </c>
      <c r="E58" s="22">
        <f>UGHCCR!E52</f>
        <v>1242</v>
      </c>
      <c r="F58" s="22"/>
      <c r="G58" s="22">
        <f>UGHCCR!G52</f>
        <v>94</v>
      </c>
      <c r="H58" s="22">
        <f>UGHCCR!H52</f>
        <v>1393</v>
      </c>
      <c r="I58" s="22"/>
      <c r="J58" s="22">
        <f>UGHCCR!J52</f>
        <v>114</v>
      </c>
      <c r="K58" s="22">
        <f>UGHCCR!K52</f>
        <v>1690</v>
      </c>
      <c r="L58" s="22"/>
      <c r="M58" s="22">
        <f>UGHCCR!M52</f>
        <v>113</v>
      </c>
      <c r="N58" s="22">
        <f>UGHCCR!N52</f>
        <v>1672</v>
      </c>
      <c r="O58" s="4"/>
      <c r="P58" s="22"/>
      <c r="Q58" s="19"/>
    </row>
    <row r="59" spans="1:17" ht="15.75">
      <c r="A59" s="25" t="s">
        <v>106</v>
      </c>
      <c r="B59" s="26"/>
      <c r="C59" s="26" t="s">
        <v>112</v>
      </c>
      <c r="D59" s="27">
        <f>SUM(D56:D58)</f>
        <v>203</v>
      </c>
      <c r="E59" s="27"/>
      <c r="F59" s="27"/>
      <c r="G59" s="27">
        <f>SUM(G56:G58)</f>
        <v>200</v>
      </c>
      <c r="H59" s="27"/>
      <c r="I59" s="27"/>
      <c r="J59" s="27">
        <f>SUM(J56:J58)</f>
        <v>209</v>
      </c>
      <c r="K59" s="27"/>
      <c r="L59" s="32"/>
      <c r="M59" s="27">
        <f>SUM(M56:M58)</f>
        <v>230</v>
      </c>
      <c r="N59" s="27"/>
      <c r="O59" s="27"/>
      <c r="P59" s="26"/>
      <c r="Q59" s="13"/>
    </row>
    <row r="60" spans="1:17" ht="15.75">
      <c r="A60" s="3"/>
      <c r="B60" s="4"/>
      <c r="C60" s="4"/>
      <c r="D60" s="21"/>
      <c r="E60" s="19"/>
      <c r="F60" s="22"/>
      <c r="G60" s="21"/>
      <c r="H60" s="19"/>
      <c r="I60" s="22"/>
      <c r="J60" s="21"/>
      <c r="K60" s="19"/>
      <c r="L60" s="22"/>
      <c r="M60" s="21"/>
      <c r="N60" s="19"/>
      <c r="O60" s="13"/>
      <c r="P60" s="4"/>
      <c r="Q60" s="13"/>
    </row>
    <row r="61" spans="1:17" ht="15.75">
      <c r="A61" s="3" t="str">
        <f>UGHCCR!A54</f>
        <v>French (BA)</v>
      </c>
      <c r="B61" s="4"/>
      <c r="C61" s="4"/>
      <c r="D61" s="5">
        <f>UGHCCR!D54</f>
        <v>7</v>
      </c>
      <c r="E61" s="5">
        <f>UGHCCR!E54</f>
        <v>88</v>
      </c>
      <c r="F61" s="22"/>
      <c r="G61" s="5">
        <f>UGHCCR!G54</f>
        <v>5</v>
      </c>
      <c r="H61" s="5">
        <f>UGHCCR!H54</f>
        <v>81</v>
      </c>
      <c r="I61" s="22"/>
      <c r="J61" s="5">
        <f>UGHCCR!J54</f>
        <v>4</v>
      </c>
      <c r="K61" s="5">
        <f>UGHCCR!K54</f>
        <v>60</v>
      </c>
      <c r="L61" s="22"/>
      <c r="M61" s="5">
        <f>UGHCCR!M54</f>
        <v>3</v>
      </c>
      <c r="N61" s="5">
        <f>UGHCCR!N54</f>
        <v>50</v>
      </c>
      <c r="O61" s="3"/>
      <c r="P61" s="4"/>
      <c r="Q61" s="13"/>
    </row>
    <row r="62" spans="1:17" ht="15.75">
      <c r="A62" s="3" t="str">
        <f>UGHCCR!A55</f>
        <v>French/Secondary Ed. Certification (BA)</v>
      </c>
      <c r="B62" s="4"/>
      <c r="C62" s="4"/>
      <c r="D62" s="5">
        <f>UGHCCR!D55</f>
        <v>7</v>
      </c>
      <c r="E62" s="5">
        <f>UGHCCR!E55</f>
        <v>105</v>
      </c>
      <c r="F62" s="22"/>
      <c r="G62" s="5">
        <f>UGHCCR!G55</f>
        <v>6</v>
      </c>
      <c r="H62" s="5">
        <f>UGHCCR!H55</f>
        <v>73</v>
      </c>
      <c r="I62" s="22"/>
      <c r="J62" s="5">
        <f>UGHCCR!J55</f>
        <v>6</v>
      </c>
      <c r="K62" s="5">
        <f>UGHCCR!K55</f>
        <v>90</v>
      </c>
      <c r="L62" s="22"/>
      <c r="M62" s="5">
        <f>UGHCCR!M55</f>
        <v>8</v>
      </c>
      <c r="N62" s="5">
        <f>UGHCCR!N55</f>
        <v>120</v>
      </c>
      <c r="O62" s="3"/>
      <c r="P62" s="4"/>
      <c r="Q62" s="13"/>
    </row>
    <row r="63" spans="1:17" ht="15.75">
      <c r="A63" s="3" t="str">
        <f>UGHCCR!A56</f>
        <v>Spanish (BA)</v>
      </c>
      <c r="B63" s="4"/>
      <c r="C63" s="4"/>
      <c r="D63" s="5">
        <f>UGHCCR!D56</f>
        <v>15</v>
      </c>
      <c r="E63" s="5">
        <f>UGHCCR!E56</f>
        <v>198</v>
      </c>
      <c r="F63" s="22"/>
      <c r="G63" s="5">
        <f>UGHCCR!G56</f>
        <v>20</v>
      </c>
      <c r="H63" s="5">
        <f>UGHCCR!H56</f>
        <v>249</v>
      </c>
      <c r="I63" s="22"/>
      <c r="J63" s="5">
        <f>UGHCCR!J56</f>
        <v>14</v>
      </c>
      <c r="K63" s="5">
        <f>UGHCCR!K56</f>
        <v>163</v>
      </c>
      <c r="L63" s="22"/>
      <c r="M63" s="5">
        <f>UGHCCR!M56</f>
        <v>20</v>
      </c>
      <c r="N63" s="5">
        <f>UGHCCR!N56</f>
        <v>278</v>
      </c>
      <c r="O63" s="3"/>
      <c r="P63" s="4"/>
      <c r="Q63" s="13"/>
    </row>
    <row r="64" spans="1:17" ht="15.75">
      <c r="A64" s="3" t="str">
        <f>UGHCCR!A57</f>
        <v>Spanish/Secondary Ed. Certification (BA)</v>
      </c>
      <c r="B64" s="4"/>
      <c r="C64" s="4"/>
      <c r="D64" s="5">
        <f>UGHCCR!D57</f>
        <v>23</v>
      </c>
      <c r="E64" s="5">
        <f>UGHCCR!E57</f>
        <v>318</v>
      </c>
      <c r="F64" s="22"/>
      <c r="G64" s="5">
        <f>UGHCCR!G57</f>
        <v>22</v>
      </c>
      <c r="H64" s="5">
        <f>UGHCCR!H57</f>
        <v>304</v>
      </c>
      <c r="I64" s="22"/>
      <c r="J64" s="5">
        <f>UGHCCR!J57</f>
        <v>23</v>
      </c>
      <c r="K64" s="5">
        <f>UGHCCR!K57</f>
        <v>290</v>
      </c>
      <c r="L64" s="22"/>
      <c r="M64" s="5">
        <f>UGHCCR!M57</f>
        <v>15</v>
      </c>
      <c r="N64" s="5">
        <f>UGHCCR!N57</f>
        <v>207</v>
      </c>
      <c r="O64" s="3"/>
      <c r="P64" s="4"/>
      <c r="Q64" s="13"/>
    </row>
    <row r="65" spans="1:17" ht="15.75">
      <c r="A65" s="25" t="s">
        <v>106</v>
      </c>
      <c r="B65" s="26"/>
      <c r="C65" s="26" t="s">
        <v>113</v>
      </c>
      <c r="D65" s="27">
        <f>SUM(D61:D64)</f>
        <v>52</v>
      </c>
      <c r="E65" s="27"/>
      <c r="F65" s="27"/>
      <c r="G65" s="27">
        <f>SUM(G61:G64)</f>
        <v>53</v>
      </c>
      <c r="H65" s="27"/>
      <c r="I65" s="27"/>
      <c r="J65" s="27">
        <f>SUM(J61:J64)</f>
        <v>47</v>
      </c>
      <c r="K65" s="27"/>
      <c r="L65" s="32"/>
      <c r="M65" s="27">
        <f>SUM(M61:M64)</f>
        <v>46</v>
      </c>
      <c r="N65" s="27"/>
      <c r="O65" s="27"/>
      <c r="P65" s="26"/>
      <c r="Q65" s="13"/>
    </row>
    <row r="66" spans="4:14" ht="15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7" ht="15.75">
      <c r="A67" s="3"/>
      <c r="B67" s="4"/>
      <c r="C67" s="4"/>
      <c r="D67" s="5"/>
      <c r="E67" s="5"/>
      <c r="F67" s="22"/>
      <c r="G67" s="5"/>
      <c r="H67" s="5"/>
      <c r="I67" s="22"/>
      <c r="J67" s="5"/>
      <c r="K67" s="5"/>
      <c r="L67" s="22"/>
      <c r="M67" s="5"/>
      <c r="N67" s="5"/>
      <c r="O67" s="3"/>
      <c r="P67" s="4"/>
      <c r="Q67" s="13"/>
    </row>
    <row r="68" spans="1:17" ht="15.75">
      <c r="A68" s="3" t="str">
        <f>UGHCCR!A59</f>
        <v>Earth Science (BSEd)</v>
      </c>
      <c r="B68" s="4"/>
      <c r="C68" s="4"/>
      <c r="D68" s="5">
        <f>UGHCCR!D59</f>
        <v>20</v>
      </c>
      <c r="E68" s="5">
        <f>UGHCCR!E59</f>
        <v>306</v>
      </c>
      <c r="F68" s="22"/>
      <c r="G68" s="5">
        <f>UGHCCR!G59</f>
        <v>21</v>
      </c>
      <c r="H68" s="5">
        <f>UGHCCR!H59</f>
        <v>314</v>
      </c>
      <c r="I68" s="22"/>
      <c r="J68" s="5">
        <f>UGHCCR!J59</f>
        <v>22</v>
      </c>
      <c r="K68" s="5">
        <f>UGHCCR!K59</f>
        <v>325</v>
      </c>
      <c r="L68" s="22"/>
      <c r="M68" s="5">
        <f>UGHCCR!M59</f>
        <v>20</v>
      </c>
      <c r="N68" s="5">
        <f>UGHCCR!N59</f>
        <v>299</v>
      </c>
      <c r="O68" s="3"/>
      <c r="P68" s="4"/>
      <c r="Q68" s="13"/>
    </row>
    <row r="69" spans="1:17" ht="15.75">
      <c r="A69" s="3" t="str">
        <f>UGHCCR!A60</f>
        <v>Geography (BS)</v>
      </c>
      <c r="B69" s="14"/>
      <c r="C69" s="14"/>
      <c r="D69" s="5">
        <f>UGHCCR!D60</f>
        <v>1</v>
      </c>
      <c r="E69" s="5">
        <f>UGHCCR!E60</f>
        <v>15</v>
      </c>
      <c r="F69" s="64"/>
      <c r="G69" s="5">
        <f>UGHCCR!G60</f>
        <v>2</v>
      </c>
      <c r="H69" s="5">
        <f>UGHCCR!H60</f>
        <v>25</v>
      </c>
      <c r="I69" s="64"/>
      <c r="J69" s="5">
        <f>UGHCCR!J60</f>
        <v>3</v>
      </c>
      <c r="K69" s="5">
        <f>UGHCCR!K60</f>
        <v>42</v>
      </c>
      <c r="L69" s="64"/>
      <c r="M69" s="5">
        <f>UGHCCR!M60</f>
        <v>2</v>
      </c>
      <c r="N69" s="5">
        <f>UGHCCR!N60</f>
        <v>30</v>
      </c>
      <c r="O69" s="3"/>
      <c r="P69" s="4"/>
      <c r="Q69" s="13"/>
    </row>
    <row r="70" spans="1:17" ht="13.5" customHeight="1">
      <c r="A70" s="3" t="str">
        <f>UGHCCR!A61</f>
        <v>  Geographic Information Systems</v>
      </c>
      <c r="B70" s="4"/>
      <c r="C70" s="4"/>
      <c r="D70" s="5">
        <f>UGHCCR!D61</f>
        <v>13</v>
      </c>
      <c r="E70" s="5">
        <f>UGHCCR!E61</f>
        <v>189</v>
      </c>
      <c r="F70" s="22"/>
      <c r="G70" s="5">
        <f>UGHCCR!G61</f>
        <v>19</v>
      </c>
      <c r="H70" s="5">
        <f>UGHCCR!H61</f>
        <v>280</v>
      </c>
      <c r="I70" s="22"/>
      <c r="J70" s="5">
        <f>UGHCCR!J61</f>
        <v>23</v>
      </c>
      <c r="K70" s="5">
        <f>UGHCCR!K61</f>
        <v>334</v>
      </c>
      <c r="L70" s="22"/>
      <c r="M70" s="5">
        <f>UGHCCR!M61</f>
        <v>30</v>
      </c>
      <c r="N70" s="5">
        <f>UGHCCR!N61</f>
        <v>417</v>
      </c>
      <c r="O70" s="3"/>
      <c r="P70" s="4"/>
      <c r="Q70" s="16"/>
    </row>
    <row r="71" spans="1:17" s="15" customFormat="1" ht="15.75">
      <c r="A71" s="3" t="str">
        <f>UGHCCR!A62</f>
        <v>  Human-Environmental</v>
      </c>
      <c r="B71" s="4"/>
      <c r="C71" s="4"/>
      <c r="D71" s="5" t="str">
        <f>UGHCCR!D62</f>
        <v>----</v>
      </c>
      <c r="E71" s="5" t="str">
        <f>UGHCCR!E62</f>
        <v>----</v>
      </c>
      <c r="F71" s="22"/>
      <c r="G71" s="5">
        <f>UGHCCR!G62</f>
        <v>1</v>
      </c>
      <c r="H71" s="5">
        <f>UGHCCR!H62</f>
        <v>12</v>
      </c>
      <c r="I71" s="22"/>
      <c r="J71" s="5">
        <f>UGHCCR!J62</f>
        <v>5</v>
      </c>
      <c r="K71" s="5">
        <f>UGHCCR!K62</f>
        <v>78</v>
      </c>
      <c r="L71" s="22"/>
      <c r="M71" s="5">
        <f>UGHCCR!M62</f>
        <v>11</v>
      </c>
      <c r="N71" s="5">
        <f>UGHCCR!N62</f>
        <v>162</v>
      </c>
      <c r="O71" s="3"/>
      <c r="P71" s="14"/>
      <c r="Q71" s="13"/>
    </row>
    <row r="72" spans="1:17" ht="15.75">
      <c r="A72" s="3" t="str">
        <f>UGHCCR!A63</f>
        <v>   Land Use</v>
      </c>
      <c r="B72" s="4"/>
      <c r="C72" s="4"/>
      <c r="D72" s="5">
        <f>UGHCCR!D63</f>
        <v>10</v>
      </c>
      <c r="E72" s="5">
        <f>UGHCCR!E63</f>
        <v>139</v>
      </c>
      <c r="F72" s="22"/>
      <c r="G72" s="5">
        <f>UGHCCR!G63</f>
        <v>9</v>
      </c>
      <c r="H72" s="5">
        <f>UGHCCR!H63</f>
        <v>124</v>
      </c>
      <c r="I72" s="22"/>
      <c r="J72" s="5">
        <f>UGHCCR!J63</f>
        <v>9</v>
      </c>
      <c r="K72" s="5">
        <f>UGHCCR!K63</f>
        <v>117</v>
      </c>
      <c r="L72" s="22"/>
      <c r="M72" s="5">
        <f>UGHCCR!M63</f>
        <v>8</v>
      </c>
      <c r="N72" s="5">
        <f>UGHCCR!N63</f>
        <v>121</v>
      </c>
      <c r="O72" s="3"/>
      <c r="P72" s="4"/>
      <c r="Q72" s="13"/>
    </row>
    <row r="73" spans="1:17" ht="15.75">
      <c r="A73" s="3" t="str">
        <f>UGHCCR!A64</f>
        <v>  Regional Development &amp; Tourism (Obsolete)</v>
      </c>
      <c r="B73" s="4"/>
      <c r="C73" s="4"/>
      <c r="D73" s="5">
        <f>UGHCCR!D64</f>
        <v>1</v>
      </c>
      <c r="E73" s="5">
        <f>UGHCCR!E64</f>
        <v>12</v>
      </c>
      <c r="F73" s="22"/>
      <c r="G73" s="5">
        <f>UGHCCR!G64</f>
        <v>1</v>
      </c>
      <c r="H73" s="5">
        <f>UGHCCR!H64</f>
        <v>15</v>
      </c>
      <c r="I73" s="22"/>
      <c r="J73" s="5">
        <f>UGHCCR!J64</f>
        <v>1</v>
      </c>
      <c r="K73" s="5">
        <f>UGHCCR!K64</f>
        <v>15</v>
      </c>
      <c r="L73" s="22"/>
      <c r="M73" s="5">
        <f>UGHCCR!M64</f>
        <v>0</v>
      </c>
      <c r="N73" s="5">
        <f>UGHCCR!N64</f>
        <v>0</v>
      </c>
      <c r="O73" s="3"/>
      <c r="P73" s="4"/>
      <c r="Q73" s="13"/>
    </row>
    <row r="74" spans="1:17" ht="15.75">
      <c r="A74" s="3"/>
      <c r="B74" s="4"/>
      <c r="C74" s="4"/>
      <c r="D74" s="3"/>
      <c r="E74" s="3"/>
      <c r="F74" s="4"/>
      <c r="G74" s="3"/>
      <c r="H74" s="3"/>
      <c r="I74" s="4"/>
      <c r="J74" s="3"/>
      <c r="K74" s="3"/>
      <c r="L74" s="4"/>
      <c r="M74" s="3"/>
      <c r="N74" s="3"/>
      <c r="O74" s="3"/>
      <c r="P74" s="4"/>
      <c r="Q74" s="13"/>
    </row>
    <row r="75" spans="1:17" ht="15.75">
      <c r="A75" s="3"/>
      <c r="B75" s="4"/>
      <c r="C75" s="4"/>
      <c r="D75" s="3"/>
      <c r="E75" s="3"/>
      <c r="F75" s="4"/>
      <c r="G75" s="3"/>
      <c r="H75" s="3"/>
      <c r="I75" s="4"/>
      <c r="J75" s="3"/>
      <c r="K75" s="3"/>
      <c r="L75" s="4"/>
      <c r="M75" s="3"/>
      <c r="N75" s="3"/>
      <c r="O75" s="3"/>
      <c r="P75" s="4"/>
      <c r="Q75" s="13"/>
    </row>
    <row r="76" spans="1:17" ht="15.75">
      <c r="A76" s="4"/>
      <c r="B76" s="4"/>
      <c r="C76" s="4"/>
      <c r="F76" s="4"/>
      <c r="L76" s="4"/>
      <c r="O76" s="3"/>
      <c r="P76" s="4"/>
      <c r="Q76" s="13"/>
    </row>
    <row r="77" spans="1:16" ht="15.75">
      <c r="A77" s="11"/>
      <c r="B77" s="3"/>
      <c r="C77" s="3"/>
      <c r="D77" s="1"/>
      <c r="F77" s="4"/>
      <c r="G77" s="1"/>
      <c r="L77" s="4"/>
      <c r="P77" s="4"/>
    </row>
    <row r="78" spans="2:16" ht="15.75">
      <c r="B78" s="3"/>
      <c r="C78" s="3"/>
      <c r="D78" s="1"/>
      <c r="F78" s="4"/>
      <c r="G78" s="1"/>
      <c r="L78" s="4"/>
      <c r="P78" s="4"/>
    </row>
    <row r="79" spans="1:16" ht="15.75">
      <c r="A79" s="3" t="str">
        <f>UGHCCR!A68</f>
        <v>College of Arts and Sciences (continued)</v>
      </c>
      <c r="B79" s="3"/>
      <c r="C79" s="3"/>
      <c r="D79" s="5"/>
      <c r="E79" s="5"/>
      <c r="F79" s="4"/>
      <c r="G79" s="5"/>
      <c r="H79" s="5"/>
      <c r="L79" s="4"/>
      <c r="P79" s="4"/>
    </row>
    <row r="80" spans="1:17" ht="15.75">
      <c r="A80" s="3"/>
      <c r="B80" s="4"/>
      <c r="C80" s="4"/>
      <c r="D80" s="3" t="str">
        <f>UGHCCR!D69</f>
        <v>Fall '07</v>
      </c>
      <c r="E80" s="1"/>
      <c r="G80" s="3" t="str">
        <f>UGHCCR!G69</f>
        <v>Fall '08</v>
      </c>
      <c r="H80" s="1"/>
      <c r="J80" s="3" t="str">
        <f>UGHCCR!J69</f>
        <v>Fall '09</v>
      </c>
      <c r="K80" s="1"/>
      <c r="M80" s="3" t="str">
        <f>UGHCCR!M69</f>
        <v>Fall '10</v>
      </c>
      <c r="N80" s="1">
        <f>UGHCCR!N69</f>
        <v>0</v>
      </c>
      <c r="P80" s="4"/>
      <c r="Q80" s="5"/>
    </row>
    <row r="81" spans="1:17" ht="15.75">
      <c r="A81" s="3" t="str">
        <f>UGHCCR!A70</f>
        <v>Degree Program</v>
      </c>
      <c r="B81" s="4"/>
      <c r="C81" s="4"/>
      <c r="D81" s="3" t="str">
        <f>UGHCCR!D70</f>
        <v>Head</v>
      </c>
      <c r="E81" s="3" t="str">
        <f>UGHCCR!E70</f>
        <v> Credit</v>
      </c>
      <c r="F81" s="22"/>
      <c r="G81" s="3" t="str">
        <f>UGHCCR!G70</f>
        <v>Head</v>
      </c>
      <c r="H81" s="3" t="str">
        <f>UGHCCR!H70</f>
        <v> Credit</v>
      </c>
      <c r="I81" s="22"/>
      <c r="J81" s="3" t="str">
        <f>UGHCCR!J70</f>
        <v>Head</v>
      </c>
      <c r="K81" s="3" t="str">
        <f>UGHCCR!K70</f>
        <v> Credit</v>
      </c>
      <c r="L81" s="22"/>
      <c r="M81" s="3" t="str">
        <f>UGHCCR!M70</f>
        <v>Head</v>
      </c>
      <c r="N81" s="3" t="str">
        <f>UGHCCR!N70</f>
        <v> Credit</v>
      </c>
      <c r="O81" s="1"/>
      <c r="Q81" s="1"/>
    </row>
    <row r="82" spans="1:17" ht="15.75">
      <c r="A82" s="3" t="str">
        <f>UGHCCR!A71</f>
        <v>  Concentration</v>
      </c>
      <c r="B82" s="4"/>
      <c r="C82" s="4"/>
      <c r="D82" s="3" t="str">
        <f>UGHCCR!D71</f>
        <v>Count</v>
      </c>
      <c r="E82" s="3" t="str">
        <f>UGHCCR!E71</f>
        <v> Hours</v>
      </c>
      <c r="F82" s="22"/>
      <c r="G82" s="3" t="str">
        <f>UGHCCR!G71</f>
        <v>Count</v>
      </c>
      <c r="H82" s="3" t="str">
        <f>UGHCCR!H71</f>
        <v> Hours</v>
      </c>
      <c r="I82" s="22"/>
      <c r="J82" s="3" t="str">
        <f>UGHCCR!J71</f>
        <v>Count</v>
      </c>
      <c r="K82" s="3" t="str">
        <f>UGHCCR!K71</f>
        <v> Hours</v>
      </c>
      <c r="L82" s="22"/>
      <c r="M82" s="3" t="str">
        <f>UGHCCR!M71</f>
        <v>Count</v>
      </c>
      <c r="N82" s="3" t="str">
        <f>UGHCCR!N71</f>
        <v> Hours</v>
      </c>
      <c r="O82" s="3"/>
      <c r="P82" s="22"/>
      <c r="Q82" s="19"/>
    </row>
    <row r="83" spans="1:17" ht="15.75">
      <c r="A83" s="3"/>
      <c r="B83" s="4"/>
      <c r="C83" s="4"/>
      <c r="E83" s="13"/>
      <c r="F83" s="4"/>
      <c r="H83" s="13"/>
      <c r="I83" s="4"/>
      <c r="K83" s="13"/>
      <c r="L83" s="4"/>
      <c r="N83" s="13"/>
      <c r="O83" s="3"/>
      <c r="P83" s="22"/>
      <c r="Q83" s="19"/>
    </row>
    <row r="84" spans="1:17" ht="15.75">
      <c r="A84" s="12" t="str">
        <f>UGHCCR!A73</f>
        <v>Geoenvironmental Studies (BS)</v>
      </c>
      <c r="B84" s="4"/>
      <c r="C84" s="4"/>
      <c r="D84" s="5">
        <f>UGHCCR!D73</f>
        <v>86</v>
      </c>
      <c r="E84" s="5">
        <f>UGHCCR!E73</f>
        <v>1244</v>
      </c>
      <c r="F84" s="22"/>
      <c r="G84" s="5">
        <f>UGHCCR!G73</f>
        <v>94</v>
      </c>
      <c r="H84" s="5">
        <f>UGHCCR!H73</f>
        <v>1316</v>
      </c>
      <c r="I84" s="22"/>
      <c r="J84" s="5">
        <f>UGHCCR!J73</f>
        <v>110</v>
      </c>
      <c r="K84" s="5">
        <f>UGHCCR!K73</f>
        <v>1562</v>
      </c>
      <c r="L84" s="22"/>
      <c r="M84" s="5">
        <f>UGHCCR!M73</f>
        <v>138</v>
      </c>
      <c r="N84" s="5">
        <f>UGHCCR!N73</f>
        <v>1978</v>
      </c>
      <c r="O84" s="13"/>
      <c r="P84" s="4"/>
      <c r="Q84" s="13"/>
    </row>
    <row r="85" spans="1:17" ht="15.75">
      <c r="A85" s="12" t="str">
        <f>UGHCCR!A74</f>
        <v>Geography/Social Studies (BSEd)</v>
      </c>
      <c r="B85" s="4"/>
      <c r="C85" s="4"/>
      <c r="D85" s="5">
        <f>UGHCCR!D74</f>
        <v>8</v>
      </c>
      <c r="E85" s="5">
        <f>UGHCCR!E74</f>
        <v>116</v>
      </c>
      <c r="F85" s="22"/>
      <c r="G85" s="5">
        <f>UGHCCR!G74</f>
        <v>10</v>
      </c>
      <c r="H85" s="5">
        <f>UGHCCR!H74</f>
        <v>154</v>
      </c>
      <c r="I85" s="22"/>
      <c r="J85" s="5">
        <f>UGHCCR!J74</f>
        <v>11</v>
      </c>
      <c r="K85" s="5">
        <f>UGHCCR!K74</f>
        <v>162</v>
      </c>
      <c r="L85" s="22"/>
      <c r="M85" s="5">
        <f>UGHCCR!M74</f>
        <v>9</v>
      </c>
      <c r="N85" s="5">
        <f>UGHCCR!N74</f>
        <v>132</v>
      </c>
      <c r="O85" s="12"/>
      <c r="P85" s="4"/>
      <c r="Q85" s="13"/>
    </row>
    <row r="86" spans="1:17" ht="15.75">
      <c r="A86" s="25" t="s">
        <v>106</v>
      </c>
      <c r="B86" s="26"/>
      <c r="C86" s="26" t="s">
        <v>114</v>
      </c>
      <c r="D86" s="27">
        <f>SUM(D84:D85)+SUM(D68:D73)</f>
        <v>139</v>
      </c>
      <c r="E86" s="27"/>
      <c r="F86" s="27"/>
      <c r="G86" s="27">
        <f>SUM(G84:G85)+SUM(G68:G73)</f>
        <v>157</v>
      </c>
      <c r="H86" s="27"/>
      <c r="I86" s="27"/>
      <c r="J86" s="27">
        <f>SUM(J84:J85)+SUM(J68:J73)</f>
        <v>184</v>
      </c>
      <c r="K86" s="27"/>
      <c r="L86" s="32"/>
      <c r="M86" s="27">
        <f>SUM(M84:M85)+SUM(M68:M73)</f>
        <v>218</v>
      </c>
      <c r="N86" s="27"/>
      <c r="O86" s="12"/>
      <c r="P86" s="4"/>
      <c r="Q86" s="13"/>
    </row>
    <row r="87" spans="1:17" ht="15.75">
      <c r="A87" s="29"/>
      <c r="B87" s="17"/>
      <c r="C87" s="17"/>
      <c r="D87" s="28"/>
      <c r="E87" s="28"/>
      <c r="F87" s="28"/>
      <c r="G87" s="28"/>
      <c r="H87" s="28"/>
      <c r="I87" s="28"/>
      <c r="J87" s="28"/>
      <c r="K87" s="28"/>
      <c r="L87" s="45"/>
      <c r="M87" s="28"/>
      <c r="N87" s="28"/>
      <c r="O87" s="12"/>
      <c r="P87" s="4"/>
      <c r="Q87" s="13"/>
    </row>
    <row r="88" spans="1:17" ht="15.75">
      <c r="A88" s="12" t="str">
        <f>UGHCCR!A76</f>
        <v>Health Care Administration (BS)</v>
      </c>
      <c r="B88" s="14"/>
      <c r="C88" s="14"/>
      <c r="D88" s="5">
        <f>UGHCCR!D76</f>
        <v>33</v>
      </c>
      <c r="E88" s="5">
        <f>UGHCCR!E76</f>
        <v>210</v>
      </c>
      <c r="F88" s="64"/>
      <c r="G88" s="5">
        <f>UGHCCR!G76</f>
        <v>32</v>
      </c>
      <c r="H88" s="5">
        <f>UGHCCR!H76</f>
        <v>174</v>
      </c>
      <c r="I88" s="64"/>
      <c r="J88" s="5">
        <f>UGHCCR!J76</f>
        <v>21</v>
      </c>
      <c r="K88" s="5">
        <f>UGHCCR!K76</f>
        <v>125</v>
      </c>
      <c r="L88" s="64"/>
      <c r="M88" s="5">
        <f>UGHCCR!M76</f>
        <v>26</v>
      </c>
      <c r="N88" s="5">
        <f>UGHCCR!N76</f>
        <v>183</v>
      </c>
      <c r="O88" s="27"/>
      <c r="P88" s="26"/>
      <c r="Q88" s="13"/>
    </row>
    <row r="89" spans="1:17" s="18" customFormat="1" ht="15.75">
      <c r="A89" s="57" t="s">
        <v>106</v>
      </c>
      <c r="B89" s="34"/>
      <c r="C89" s="34" t="s">
        <v>166</v>
      </c>
      <c r="D89" s="58">
        <f>D88</f>
        <v>33</v>
      </c>
      <c r="E89" s="58"/>
      <c r="F89" s="58"/>
      <c r="G89" s="58">
        <f>G88</f>
        <v>32</v>
      </c>
      <c r="H89" s="58"/>
      <c r="I89" s="58"/>
      <c r="J89" s="58">
        <f>J88</f>
        <v>21</v>
      </c>
      <c r="K89" s="58"/>
      <c r="L89" s="65"/>
      <c r="M89" s="58">
        <f>M88</f>
        <v>26</v>
      </c>
      <c r="N89" s="58"/>
      <c r="O89" s="28"/>
      <c r="P89" s="17"/>
      <c r="Q89" s="35"/>
    </row>
    <row r="90" spans="1:17" s="15" customFormat="1" ht="15.75">
      <c r="A90" s="29"/>
      <c r="B90" s="17"/>
      <c r="C90" s="17"/>
      <c r="D90" s="28"/>
      <c r="E90" s="28"/>
      <c r="F90" s="28"/>
      <c r="G90" s="28"/>
      <c r="H90" s="28"/>
      <c r="I90" s="28"/>
      <c r="J90" s="28"/>
      <c r="K90" s="28"/>
      <c r="L90" s="45"/>
      <c r="M90" s="28"/>
      <c r="N90" s="28"/>
      <c r="O90" s="12"/>
      <c r="P90" s="14"/>
      <c r="Q90" s="13"/>
    </row>
    <row r="91" spans="1:17" ht="15.75">
      <c r="A91" s="4" t="str">
        <f>UGHCCR!A78</f>
        <v>History/Social Studies (BSEd)</v>
      </c>
      <c r="B91" s="4"/>
      <c r="C91" s="4"/>
      <c r="D91" s="22">
        <f>UGHCCR!D78</f>
        <v>130</v>
      </c>
      <c r="E91" s="22">
        <f>UGHCCR!E78</f>
        <v>1850</v>
      </c>
      <c r="F91" s="22"/>
      <c r="G91" s="22">
        <f>UGHCCR!G78</f>
        <v>139</v>
      </c>
      <c r="H91" s="22">
        <f>UGHCCR!H78</f>
        <v>2027</v>
      </c>
      <c r="I91" s="22"/>
      <c r="J91" s="22">
        <f>UGHCCR!J78</f>
        <v>134</v>
      </c>
      <c r="K91" s="22">
        <f>UGHCCR!K78</f>
        <v>2004</v>
      </c>
      <c r="L91" s="22"/>
      <c r="M91" s="22">
        <f>UGHCCR!M78</f>
        <v>132</v>
      </c>
      <c r="N91" s="22">
        <f>UGHCCR!N78</f>
        <v>1941</v>
      </c>
      <c r="O91" s="28"/>
      <c r="P91" s="17"/>
      <c r="Q91" s="13"/>
    </row>
    <row r="92" spans="1:17" ht="15.75">
      <c r="A92" s="4" t="str">
        <f>UGHCCR!A79</f>
        <v>History (BA)</v>
      </c>
      <c r="B92" s="4"/>
      <c r="C92" s="4"/>
      <c r="D92" s="22">
        <f>UGHCCR!D79</f>
        <v>177</v>
      </c>
      <c r="E92" s="22">
        <f>UGHCCR!E79</f>
        <v>2432</v>
      </c>
      <c r="F92" s="22"/>
      <c r="G92" s="22">
        <f>UGHCCR!G79</f>
        <v>135</v>
      </c>
      <c r="H92" s="22">
        <f>UGHCCR!H79</f>
        <v>1888</v>
      </c>
      <c r="I92" s="22"/>
      <c r="J92" s="22">
        <f>UGHCCR!J79</f>
        <v>152</v>
      </c>
      <c r="K92" s="22">
        <f>UGHCCR!K79</f>
        <v>2171</v>
      </c>
      <c r="L92" s="22"/>
      <c r="M92" s="22">
        <f>UGHCCR!M79</f>
        <v>136</v>
      </c>
      <c r="N92" s="22">
        <f>UGHCCR!N79</f>
        <v>1897</v>
      </c>
      <c r="O92" s="4"/>
      <c r="P92" s="4"/>
      <c r="Q92" s="13"/>
    </row>
    <row r="93" spans="1:17" ht="15.75">
      <c r="A93" s="4" t="str">
        <f>UGHCCR!A80</f>
        <v>  Public History</v>
      </c>
      <c r="B93" s="4"/>
      <c r="C93" s="4"/>
      <c r="D93" s="22">
        <f>UGHCCR!D80</f>
        <v>10</v>
      </c>
      <c r="E93" s="22">
        <f>UGHCCR!E80</f>
        <v>135</v>
      </c>
      <c r="F93" s="22"/>
      <c r="G93" s="22">
        <f>UGHCCR!G80</f>
        <v>14</v>
      </c>
      <c r="H93" s="22">
        <f>UGHCCR!H80</f>
        <v>178</v>
      </c>
      <c r="I93" s="22"/>
      <c r="J93" s="22">
        <f>UGHCCR!J80</f>
        <v>10</v>
      </c>
      <c r="K93" s="22">
        <f>UGHCCR!K80</f>
        <v>133</v>
      </c>
      <c r="L93" s="22"/>
      <c r="M93" s="22">
        <f>UGHCCR!M80</f>
        <v>16</v>
      </c>
      <c r="N93" s="22">
        <f>UGHCCR!N80</f>
        <v>222</v>
      </c>
      <c r="O93" s="4"/>
      <c r="P93" s="4"/>
      <c r="Q93" s="13"/>
    </row>
    <row r="94" spans="1:17" ht="15.75">
      <c r="A94" s="25" t="s">
        <v>106</v>
      </c>
      <c r="B94" s="26"/>
      <c r="C94" s="26" t="s">
        <v>115</v>
      </c>
      <c r="D94" s="27">
        <f>SUM(D91:D93)</f>
        <v>317</v>
      </c>
      <c r="E94" s="27"/>
      <c r="F94" s="27"/>
      <c r="G94" s="27">
        <f>SUM(G91:G93)</f>
        <v>288</v>
      </c>
      <c r="H94" s="27"/>
      <c r="I94" s="27"/>
      <c r="J94" s="27">
        <f>SUM(J91:J93)</f>
        <v>296</v>
      </c>
      <c r="K94" s="27"/>
      <c r="L94" s="32"/>
      <c r="M94" s="27">
        <f>SUM(M91:M93)</f>
        <v>284</v>
      </c>
      <c r="N94" s="27"/>
      <c r="O94" s="4"/>
      <c r="P94" s="4"/>
      <c r="Q94" s="13"/>
    </row>
    <row r="95" spans="1:17" ht="15.75">
      <c r="A95" s="29"/>
      <c r="B95" s="17"/>
      <c r="C95" s="17"/>
      <c r="D95" s="28"/>
      <c r="E95" s="28"/>
      <c r="F95" s="28"/>
      <c r="G95" s="28"/>
      <c r="H95" s="28"/>
      <c r="I95" s="28"/>
      <c r="J95" s="28"/>
      <c r="K95" s="28"/>
      <c r="L95" s="45"/>
      <c r="M95" s="28"/>
      <c r="N95" s="28"/>
      <c r="O95" s="4"/>
      <c r="P95" s="4"/>
      <c r="Q95" s="13"/>
    </row>
    <row r="96" spans="1:17" ht="15.75">
      <c r="A96" s="4" t="str">
        <f>UGHCCR!A82</f>
        <v>Human Communication Studies (BA)</v>
      </c>
      <c r="B96" s="17"/>
      <c r="C96" s="17"/>
      <c r="D96" s="22">
        <f>UGHCCR!D82</f>
        <v>78</v>
      </c>
      <c r="E96" s="22">
        <f>UGHCCR!E82</f>
        <v>1124</v>
      </c>
      <c r="F96" s="28"/>
      <c r="G96" s="22">
        <f>UGHCCR!G82</f>
        <v>81</v>
      </c>
      <c r="H96" s="22">
        <f>UGHCCR!H82</f>
        <v>1164</v>
      </c>
      <c r="I96" s="28"/>
      <c r="J96" s="22">
        <f>UGHCCR!J82</f>
        <v>98</v>
      </c>
      <c r="K96" s="22">
        <f>UGHCCR!K82</f>
        <v>1391</v>
      </c>
      <c r="L96" s="45"/>
      <c r="M96" s="22">
        <f>UGHCCR!M82</f>
        <v>82</v>
      </c>
      <c r="N96" s="22">
        <f>UGHCCR!N82</f>
        <v>1148</v>
      </c>
      <c r="O96" s="4"/>
      <c r="P96" s="4"/>
      <c r="Q96" s="13"/>
    </row>
    <row r="97" spans="1:17" ht="15.75">
      <c r="A97" s="25" t="s">
        <v>106</v>
      </c>
      <c r="B97" s="26"/>
      <c r="C97" s="26" t="s">
        <v>189</v>
      </c>
      <c r="D97" s="27">
        <f>SUM(D96:D96)</f>
        <v>78</v>
      </c>
      <c r="E97" s="27"/>
      <c r="F97" s="27"/>
      <c r="G97" s="27">
        <f>SUM(G96:G96)</f>
        <v>81</v>
      </c>
      <c r="H97" s="27"/>
      <c r="I97" s="27"/>
      <c r="J97" s="27">
        <f>SUM(J96:J96)</f>
        <v>98</v>
      </c>
      <c r="K97" s="27"/>
      <c r="L97" s="32"/>
      <c r="M97" s="27">
        <f>SUM(M96:M96)</f>
        <v>82</v>
      </c>
      <c r="N97" s="27"/>
      <c r="O97" s="27"/>
      <c r="P97" s="26"/>
      <c r="Q97" s="13"/>
    </row>
    <row r="98" spans="1:17" s="18" customFormat="1" ht="15.75">
      <c r="A98" s="8"/>
      <c r="B98" s="8"/>
      <c r="C98" s="8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8"/>
      <c r="P98" s="17"/>
      <c r="Q98" s="35"/>
    </row>
    <row r="99" spans="1:17" s="18" customFormat="1" ht="15.75">
      <c r="A99" s="4" t="str">
        <f>UGHCCR!A84</f>
        <v>Interdisciplinary Arts (BA)</v>
      </c>
      <c r="B99" s="4"/>
      <c r="C99" s="4"/>
      <c r="D99" s="22">
        <f>UGHCCR!D84</f>
        <v>9</v>
      </c>
      <c r="E99" s="22">
        <f>UGHCCR!E84</f>
        <v>123</v>
      </c>
      <c r="F99" s="22"/>
      <c r="G99" s="22">
        <f>UGHCCR!G84</f>
        <v>20</v>
      </c>
      <c r="H99" s="22">
        <f>UGHCCR!H84</f>
        <v>296</v>
      </c>
      <c r="I99" s="22"/>
      <c r="J99" s="22">
        <f>UGHCCR!J84</f>
        <v>35</v>
      </c>
      <c r="K99" s="22">
        <f>UGHCCR!K84</f>
        <v>507</v>
      </c>
      <c r="L99" s="22"/>
      <c r="M99" s="22">
        <f>UGHCCR!M84</f>
        <v>35</v>
      </c>
      <c r="N99" s="22">
        <f>UGHCCR!N84</f>
        <v>462</v>
      </c>
      <c r="O99" s="28"/>
      <c r="P99" s="17"/>
      <c r="Q99" s="35"/>
    </row>
    <row r="100" spans="1:17" ht="15.75">
      <c r="A100" s="25" t="s">
        <v>106</v>
      </c>
      <c r="B100" s="26"/>
      <c r="C100" s="26" t="s">
        <v>116</v>
      </c>
      <c r="D100" s="27">
        <f>SUM(D99)</f>
        <v>9</v>
      </c>
      <c r="E100" s="27"/>
      <c r="F100" s="27"/>
      <c r="G100" s="27">
        <f>SUM(G99)</f>
        <v>20</v>
      </c>
      <c r="H100" s="27"/>
      <c r="I100" s="27"/>
      <c r="J100" s="27">
        <f>SUM(J99)</f>
        <v>35</v>
      </c>
      <c r="K100" s="27"/>
      <c r="L100" s="32"/>
      <c r="M100" s="27">
        <f>SUM(M99)</f>
        <v>35</v>
      </c>
      <c r="N100" s="27"/>
      <c r="O100" s="27"/>
      <c r="P100" s="26"/>
      <c r="Q100" s="13"/>
    </row>
    <row r="101" spans="1:14" ht="15.75">
      <c r="A101" s="3"/>
      <c r="B101" s="4"/>
      <c r="C101" s="4"/>
      <c r="D101" s="21"/>
      <c r="E101" s="21"/>
      <c r="F101" s="22"/>
      <c r="G101" s="21"/>
      <c r="H101" s="21"/>
      <c r="I101" s="22"/>
      <c r="J101" s="21"/>
      <c r="K101" s="21"/>
      <c r="L101" s="22"/>
      <c r="M101" s="21"/>
      <c r="N101" s="21"/>
    </row>
    <row r="102" spans="1:17" ht="15.75">
      <c r="A102" s="3" t="str">
        <f>UGHCCR!A86</f>
        <v>Mathematics (BA) (Obsolete)</v>
      </c>
      <c r="B102" s="4"/>
      <c r="C102" s="4"/>
      <c r="D102" s="5">
        <f>UGHCCR!D86</f>
        <v>1</v>
      </c>
      <c r="E102" s="5">
        <f>UGHCCR!E86</f>
        <v>12</v>
      </c>
      <c r="F102" s="22"/>
      <c r="G102" s="5">
        <f>UGHCCR!G86</f>
        <v>1</v>
      </c>
      <c r="H102" s="5">
        <f>UGHCCR!H86</f>
        <v>13</v>
      </c>
      <c r="I102" s="22"/>
      <c r="J102" s="5">
        <f>UGHCCR!J86</f>
        <v>0</v>
      </c>
      <c r="K102" s="5">
        <f>UGHCCR!K86</f>
        <v>0</v>
      </c>
      <c r="L102" s="22"/>
      <c r="M102" s="5">
        <f>UGHCCR!M86</f>
        <v>0</v>
      </c>
      <c r="N102" s="5">
        <f>UGHCCR!N86</f>
        <v>0</v>
      </c>
      <c r="O102" s="4"/>
      <c r="P102" s="4"/>
      <c r="Q102" s="13"/>
    </row>
    <row r="103" spans="1:17" ht="15.75">
      <c r="A103" s="3" t="str">
        <f>UGHCCR!A87</f>
        <v>Mathematics (BS)</v>
      </c>
      <c r="B103" s="4"/>
      <c r="C103" s="4"/>
      <c r="D103" s="5">
        <f>UGHCCR!D87</f>
        <v>15</v>
      </c>
      <c r="E103" s="5">
        <f>UGHCCR!E87</f>
        <v>208</v>
      </c>
      <c r="F103" s="22"/>
      <c r="G103" s="5">
        <f>UGHCCR!G87</f>
        <v>15</v>
      </c>
      <c r="H103" s="5">
        <f>UGHCCR!H87</f>
        <v>219</v>
      </c>
      <c r="I103" s="22"/>
      <c r="J103" s="5">
        <f>UGHCCR!J87</f>
        <v>28</v>
      </c>
      <c r="K103" s="5">
        <f>UGHCCR!K87</f>
        <v>423</v>
      </c>
      <c r="L103" s="22"/>
      <c r="M103" s="5">
        <f>UGHCCR!M87</f>
        <v>25</v>
      </c>
      <c r="N103" s="5">
        <f>UGHCCR!N87</f>
        <v>386</v>
      </c>
      <c r="O103" s="27"/>
      <c r="P103" s="26"/>
      <c r="Q103" s="13"/>
    </row>
    <row r="104" spans="1:16" ht="15.75">
      <c r="A104" s="3" t="str">
        <f>UGHCCR!A88</f>
        <v>  Applied Math</v>
      </c>
      <c r="B104" s="4"/>
      <c r="C104" s="4"/>
      <c r="D104" s="5">
        <f>UGHCCR!D88</f>
        <v>12</v>
      </c>
      <c r="E104" s="5">
        <f>UGHCCR!E88</f>
        <v>153</v>
      </c>
      <c r="F104" s="22"/>
      <c r="G104" s="5">
        <f>UGHCCR!G88</f>
        <v>10</v>
      </c>
      <c r="H104" s="5">
        <f>UGHCCR!H88</f>
        <v>150</v>
      </c>
      <c r="I104" s="22"/>
      <c r="J104" s="5">
        <f>UGHCCR!J88</f>
        <v>9</v>
      </c>
      <c r="K104" s="5">
        <f>UGHCCR!K88</f>
        <v>129</v>
      </c>
      <c r="L104" s="22"/>
      <c r="M104" s="5">
        <f>UGHCCR!M88</f>
        <v>11</v>
      </c>
      <c r="N104" s="5">
        <f>UGHCCR!N88</f>
        <v>143</v>
      </c>
      <c r="P104" s="4"/>
    </row>
    <row r="105" spans="1:17" ht="15.75">
      <c r="A105" s="3" t="str">
        <f>UGHCCR!A89</f>
        <v>  Computer Science</v>
      </c>
      <c r="B105" s="4"/>
      <c r="C105" s="4"/>
      <c r="D105" s="5">
        <f>UGHCCR!D89</f>
        <v>4</v>
      </c>
      <c r="E105" s="5">
        <f>UGHCCR!E89</f>
        <v>59</v>
      </c>
      <c r="F105" s="22"/>
      <c r="G105" s="5">
        <f>UGHCCR!G89</f>
        <v>4</v>
      </c>
      <c r="H105" s="5">
        <f>UGHCCR!H89</f>
        <v>58</v>
      </c>
      <c r="I105" s="22"/>
      <c r="J105" s="5">
        <f>UGHCCR!J89</f>
        <v>1</v>
      </c>
      <c r="K105" s="5">
        <f>UGHCCR!K89</f>
        <v>17</v>
      </c>
      <c r="L105" s="22"/>
      <c r="M105" s="5">
        <f>UGHCCR!M89</f>
        <v>1</v>
      </c>
      <c r="N105" s="5">
        <f>UGHCCR!N89</f>
        <v>16</v>
      </c>
      <c r="O105" s="3"/>
      <c r="P105" s="4"/>
      <c r="Q105" s="13"/>
    </row>
    <row r="106" spans="1:17" ht="13.5" customHeight="1">
      <c r="A106" s="3" t="str">
        <f>UGHCCR!A90</f>
        <v>  Secondary Ed. Certification</v>
      </c>
      <c r="B106" s="4"/>
      <c r="C106" s="4"/>
      <c r="D106" s="5">
        <f>UGHCCR!D90</f>
        <v>90</v>
      </c>
      <c r="E106" s="5">
        <f>UGHCCR!E90</f>
        <v>1303</v>
      </c>
      <c r="F106" s="22"/>
      <c r="G106" s="5">
        <f>UGHCCR!G90</f>
        <v>90</v>
      </c>
      <c r="H106" s="5">
        <f>UGHCCR!H90</f>
        <v>1389</v>
      </c>
      <c r="I106" s="22"/>
      <c r="J106" s="5">
        <f>UGHCCR!J90</f>
        <v>107</v>
      </c>
      <c r="K106" s="5">
        <f>UGHCCR!K90</f>
        <v>1622</v>
      </c>
      <c r="L106" s="22"/>
      <c r="M106" s="5">
        <f>UGHCCR!M90</f>
        <v>104</v>
      </c>
      <c r="N106" s="5">
        <f>UGHCCR!N90</f>
        <v>1591</v>
      </c>
      <c r="O106" s="3"/>
      <c r="P106" s="4"/>
      <c r="Q106" s="13"/>
    </row>
    <row r="107" spans="1:17" ht="13.5" customHeight="1">
      <c r="A107" s="3" t="str">
        <f>UGHCCR!A91</f>
        <v>  Statistics</v>
      </c>
      <c r="B107" s="4"/>
      <c r="C107" s="4"/>
      <c r="D107" s="5">
        <f>UGHCCR!D91</f>
        <v>8</v>
      </c>
      <c r="E107" s="5">
        <f>UGHCCR!E91</f>
        <v>121</v>
      </c>
      <c r="F107" s="22"/>
      <c r="G107" s="5">
        <f>UGHCCR!G91</f>
        <v>8</v>
      </c>
      <c r="H107" s="5">
        <f>UGHCCR!H91</f>
        <v>116</v>
      </c>
      <c r="I107" s="22"/>
      <c r="J107" s="5">
        <f>UGHCCR!J91</f>
        <v>12</v>
      </c>
      <c r="K107" s="5">
        <f>UGHCCR!K91</f>
        <v>178</v>
      </c>
      <c r="L107" s="22"/>
      <c r="M107" s="5">
        <f>UGHCCR!M91</f>
        <v>15</v>
      </c>
      <c r="N107" s="5">
        <f>UGHCCR!N91</f>
        <v>219</v>
      </c>
      <c r="O107" s="3"/>
      <c r="P107" s="4"/>
      <c r="Q107" s="13"/>
    </row>
    <row r="108" spans="1:17" ht="13.5" customHeight="1">
      <c r="A108" s="25" t="s">
        <v>106</v>
      </c>
      <c r="B108" s="26"/>
      <c r="C108" s="26" t="s">
        <v>117</v>
      </c>
      <c r="D108" s="27">
        <f>SUM(D102:D107)</f>
        <v>130</v>
      </c>
      <c r="E108" s="27"/>
      <c r="F108" s="27"/>
      <c r="G108" s="27">
        <f>SUM(G102:G107)</f>
        <v>128</v>
      </c>
      <c r="H108" s="27"/>
      <c r="I108" s="27"/>
      <c r="J108" s="27">
        <f>SUM(J102:J107)</f>
        <v>157</v>
      </c>
      <c r="K108" s="27"/>
      <c r="L108" s="32"/>
      <c r="M108" s="27">
        <f>SUM(M102:M107)</f>
        <v>156</v>
      </c>
      <c r="N108" s="27"/>
      <c r="O108" s="3"/>
      <c r="P108" s="4"/>
      <c r="Q108" s="13"/>
    </row>
    <row r="109" spans="1:17" ht="13.5" customHeight="1">
      <c r="A109" s="3"/>
      <c r="B109" s="4"/>
      <c r="C109" s="4"/>
      <c r="D109" s="21"/>
      <c r="E109" s="19"/>
      <c r="F109" s="22"/>
      <c r="G109" s="21"/>
      <c r="H109" s="19"/>
      <c r="I109" s="22"/>
      <c r="J109" s="21"/>
      <c r="K109" s="19"/>
      <c r="L109" s="22"/>
      <c r="M109" s="21"/>
      <c r="N109" s="19"/>
      <c r="O109" s="3"/>
      <c r="P109" s="4"/>
      <c r="Q109" s="13"/>
    </row>
    <row r="110" spans="1:17" ht="13.5" customHeight="1">
      <c r="A110" s="3" t="str">
        <f>UGHCCR!A93</f>
        <v>Applied Physics (BS)</v>
      </c>
      <c r="B110" s="4"/>
      <c r="C110" s="4"/>
      <c r="D110" s="5">
        <f>UGHCCR!D93</f>
        <v>45</v>
      </c>
      <c r="E110" s="5">
        <f>UGHCCR!E93</f>
        <v>683</v>
      </c>
      <c r="F110" s="22"/>
      <c r="G110" s="5">
        <f>UGHCCR!G93</f>
        <v>52</v>
      </c>
      <c r="H110" s="5">
        <f>UGHCCR!H93</f>
        <v>774</v>
      </c>
      <c r="I110" s="22"/>
      <c r="J110" s="5">
        <f>UGHCCR!J93</f>
        <v>53</v>
      </c>
      <c r="K110" s="5">
        <f>UGHCCR!K93</f>
        <v>814</v>
      </c>
      <c r="L110" s="22"/>
      <c r="M110" s="5">
        <f>UGHCCR!M93</f>
        <v>64</v>
      </c>
      <c r="N110" s="5">
        <f>UGHCCR!N93</f>
        <v>970</v>
      </c>
      <c r="O110" s="3"/>
      <c r="P110" s="4"/>
      <c r="Q110" s="13"/>
    </row>
    <row r="111" spans="1:17" ht="13.5" customHeight="1">
      <c r="A111" s="3" t="str">
        <f>UGHCCR!A94</f>
        <v>  Nanofabrication</v>
      </c>
      <c r="B111" s="4"/>
      <c r="C111" s="4"/>
      <c r="D111" s="5">
        <f>UGHCCR!D94</f>
        <v>0</v>
      </c>
      <c r="E111" s="5">
        <f>UGHCCR!E94</f>
        <v>0</v>
      </c>
      <c r="F111" s="22"/>
      <c r="G111" s="5">
        <f>UGHCCR!G94</f>
        <v>0</v>
      </c>
      <c r="H111" s="5">
        <f>UGHCCR!H94</f>
        <v>0</v>
      </c>
      <c r="I111" s="22"/>
      <c r="J111" s="5">
        <f>UGHCCR!J94</f>
        <v>0</v>
      </c>
      <c r="K111" s="5">
        <f>UGHCCR!K94</f>
        <v>0</v>
      </c>
      <c r="L111" s="22"/>
      <c r="M111" s="5">
        <f>UGHCCR!M94</f>
        <v>1</v>
      </c>
      <c r="N111" s="5">
        <f>UGHCCR!N94</f>
        <v>15</v>
      </c>
      <c r="O111" s="3"/>
      <c r="P111" s="4"/>
      <c r="Q111" s="13"/>
    </row>
    <row r="112" spans="1:17" ht="13.5" customHeight="1">
      <c r="A112" s="3" t="str">
        <f>UGHCCR!A95</f>
        <v>Physics (BS)  </v>
      </c>
      <c r="B112" s="4"/>
      <c r="C112" s="4"/>
      <c r="D112" s="5">
        <f>UGHCCR!D95</f>
        <v>19</v>
      </c>
      <c r="E112" s="5">
        <f>UGHCCR!E95</f>
        <v>289</v>
      </c>
      <c r="F112" s="22"/>
      <c r="G112" s="5">
        <f>UGHCCR!G95</f>
        <v>25</v>
      </c>
      <c r="H112" s="5">
        <f>UGHCCR!H95</f>
        <v>381</v>
      </c>
      <c r="I112" s="22"/>
      <c r="J112" s="5">
        <f>UGHCCR!J95</f>
        <v>23</v>
      </c>
      <c r="K112" s="5">
        <f>UGHCCR!K95</f>
        <v>372</v>
      </c>
      <c r="L112" s="22"/>
      <c r="M112" s="5">
        <f>UGHCCR!M95</f>
        <v>24</v>
      </c>
      <c r="N112" s="5">
        <f>UGHCCR!N95</f>
        <v>348</v>
      </c>
      <c r="O112" s="27"/>
      <c r="P112" s="26"/>
      <c r="Q112" s="13"/>
    </row>
    <row r="113" spans="1:17" ht="15.75">
      <c r="A113" s="3" t="str">
        <f>UGHCCR!A96</f>
        <v>  Nanofabrication</v>
      </c>
      <c r="B113" s="4"/>
      <c r="C113" s="4"/>
      <c r="D113" s="5">
        <f>UGHCCR!D96</f>
        <v>5</v>
      </c>
      <c r="E113" s="5">
        <f>UGHCCR!E96</f>
        <v>73</v>
      </c>
      <c r="F113" s="22"/>
      <c r="G113" s="5">
        <f>UGHCCR!G96</f>
        <v>3</v>
      </c>
      <c r="H113" s="5">
        <f>UGHCCR!H96</f>
        <v>43</v>
      </c>
      <c r="I113" s="22"/>
      <c r="J113" s="5">
        <f>UGHCCR!J96</f>
        <v>4</v>
      </c>
      <c r="K113" s="5">
        <f>UGHCCR!K96</f>
        <v>67</v>
      </c>
      <c r="L113" s="22"/>
      <c r="M113" s="5">
        <f>UGHCCR!M96</f>
        <v>2</v>
      </c>
      <c r="N113" s="5">
        <f>UGHCCR!N96</f>
        <v>38</v>
      </c>
      <c r="O113" s="13"/>
      <c r="P113" s="4"/>
      <c r="Q113" s="13"/>
    </row>
    <row r="114" spans="1:17" ht="15.75">
      <c r="A114" s="3" t="str">
        <f>UGHCCR!A97</f>
        <v>Physics (BSEd) </v>
      </c>
      <c r="B114" s="4"/>
      <c r="C114" s="4"/>
      <c r="D114" s="5">
        <f>UGHCCR!D97</f>
        <v>6</v>
      </c>
      <c r="E114" s="5">
        <f>UGHCCR!E97</f>
        <v>89</v>
      </c>
      <c r="F114" s="22"/>
      <c r="G114" s="5">
        <f>UGHCCR!G97</f>
        <v>8</v>
      </c>
      <c r="H114" s="5">
        <f>UGHCCR!H97</f>
        <v>116</v>
      </c>
      <c r="I114" s="22"/>
      <c r="J114" s="5">
        <f>UGHCCR!J97</f>
        <v>11</v>
      </c>
      <c r="K114" s="5">
        <f>UGHCCR!K97</f>
        <v>167</v>
      </c>
      <c r="L114" s="22"/>
      <c r="M114" s="5">
        <f>UGHCCR!M97</f>
        <v>15</v>
      </c>
      <c r="N114" s="5">
        <f>UGHCCR!N97</f>
        <v>223</v>
      </c>
      <c r="O114" s="3"/>
      <c r="P114" s="4"/>
      <c r="Q114" s="13"/>
    </row>
    <row r="115" spans="1:17" ht="15.75">
      <c r="A115" s="25" t="s">
        <v>106</v>
      </c>
      <c r="B115" s="26"/>
      <c r="C115" s="26" t="s">
        <v>118</v>
      </c>
      <c r="D115" s="27">
        <f>SUM(D110:D114)</f>
        <v>75</v>
      </c>
      <c r="E115" s="27"/>
      <c r="F115" s="27"/>
      <c r="G115" s="27">
        <f>SUM(G110:G114)</f>
        <v>88</v>
      </c>
      <c r="H115" s="27"/>
      <c r="I115" s="27"/>
      <c r="J115" s="27">
        <f>SUM(J110:J114)</f>
        <v>91</v>
      </c>
      <c r="K115" s="27"/>
      <c r="L115" s="32"/>
      <c r="M115" s="27">
        <f>SUM(M110:M114)</f>
        <v>106</v>
      </c>
      <c r="N115" s="27"/>
      <c r="O115" s="3"/>
      <c r="P115" s="4"/>
      <c r="Q115" s="13"/>
    </row>
    <row r="116" spans="4:17" ht="15.75"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3"/>
      <c r="P116" s="4"/>
      <c r="Q116" s="13"/>
    </row>
    <row r="117" spans="1:17" ht="13.5" customHeight="1">
      <c r="A117" s="3" t="str">
        <f>UGHCCR!A99</f>
        <v>Political Science/Social Studies (BSEd)</v>
      </c>
      <c r="B117" s="4"/>
      <c r="C117" s="4"/>
      <c r="D117" s="5">
        <f>UGHCCR!D99</f>
        <v>8</v>
      </c>
      <c r="E117" s="5">
        <f>UGHCCR!E99</f>
        <v>119</v>
      </c>
      <c r="F117" s="22"/>
      <c r="G117" s="5">
        <f>UGHCCR!G99</f>
        <v>10</v>
      </c>
      <c r="H117" s="5">
        <f>UGHCCR!H99</f>
        <v>144</v>
      </c>
      <c r="I117" s="22"/>
      <c r="J117" s="5">
        <f>UGHCCR!J99</f>
        <v>13</v>
      </c>
      <c r="K117" s="5">
        <f>UGHCCR!K99</f>
        <v>200</v>
      </c>
      <c r="L117" s="22"/>
      <c r="M117" s="5">
        <f>UGHCCR!M99</f>
        <v>10</v>
      </c>
      <c r="N117" s="5">
        <f>UGHCCR!N99</f>
        <v>148</v>
      </c>
      <c r="O117" s="27"/>
      <c r="P117" s="26"/>
      <c r="Q117" s="13"/>
    </row>
    <row r="118" spans="1:14" ht="15.75">
      <c r="A118" s="3" t="str">
        <f>UGHCCR!A100</f>
        <v>Political Science (BA)</v>
      </c>
      <c r="B118" s="4"/>
      <c r="C118" s="4"/>
      <c r="D118" s="5">
        <f>UGHCCR!D100</f>
        <v>129</v>
      </c>
      <c r="E118" s="5">
        <f>UGHCCR!E100</f>
        <v>1890</v>
      </c>
      <c r="F118" s="22"/>
      <c r="G118" s="5">
        <f>UGHCCR!G100</f>
        <v>107</v>
      </c>
      <c r="H118" s="5">
        <f>UGHCCR!H100</f>
        <v>1564</v>
      </c>
      <c r="I118" s="22"/>
      <c r="J118" s="5">
        <f>UGHCCR!J100</f>
        <v>115</v>
      </c>
      <c r="K118" s="5">
        <f>UGHCCR!K100</f>
        <v>1700</v>
      </c>
      <c r="L118" s="22"/>
      <c r="M118" s="5">
        <f>UGHCCR!M100</f>
        <v>119</v>
      </c>
      <c r="N118" s="5">
        <f>UGHCCR!N100</f>
        <v>1683</v>
      </c>
    </row>
    <row r="119" spans="1:17" ht="15.75">
      <c r="A119" s="3" t="str">
        <f>UGHCCR!A101</f>
        <v>Public Administration (BS)</v>
      </c>
      <c r="B119" s="4"/>
      <c r="C119" s="4"/>
      <c r="D119" s="5">
        <f>UGHCCR!D101</f>
        <v>12</v>
      </c>
      <c r="E119" s="5">
        <f>UGHCCR!E101</f>
        <v>145</v>
      </c>
      <c r="F119" s="22"/>
      <c r="G119" s="5">
        <f>UGHCCR!G101</f>
        <v>13</v>
      </c>
      <c r="H119" s="5">
        <f>UGHCCR!H101</f>
        <v>172</v>
      </c>
      <c r="I119" s="22"/>
      <c r="J119" s="5">
        <f>UGHCCR!J101</f>
        <v>23</v>
      </c>
      <c r="K119" s="5">
        <f>UGHCCR!K101</f>
        <v>307</v>
      </c>
      <c r="L119" s="22"/>
      <c r="M119" s="5">
        <f>UGHCCR!M101</f>
        <v>34</v>
      </c>
      <c r="N119" s="5">
        <f>UGHCCR!N101</f>
        <v>490</v>
      </c>
      <c r="O119" s="3"/>
      <c r="P119" s="4"/>
      <c r="Q119" s="13"/>
    </row>
    <row r="120" spans="1:17" ht="15.75">
      <c r="A120" s="25" t="s">
        <v>106</v>
      </c>
      <c r="B120" s="26"/>
      <c r="C120" s="26" t="s">
        <v>119</v>
      </c>
      <c r="D120" s="27">
        <f>SUM(D117:D119)</f>
        <v>149</v>
      </c>
      <c r="E120" s="27"/>
      <c r="F120" s="27"/>
      <c r="G120" s="27">
        <f>SUM(G117:G119)</f>
        <v>130</v>
      </c>
      <c r="H120" s="27"/>
      <c r="I120" s="27"/>
      <c r="J120" s="27">
        <f>SUM(J117:J119)</f>
        <v>151</v>
      </c>
      <c r="K120" s="27"/>
      <c r="L120" s="32"/>
      <c r="M120" s="27">
        <f>SUM(M117:M119)</f>
        <v>163</v>
      </c>
      <c r="N120" s="27"/>
      <c r="O120" s="3"/>
      <c r="P120" s="4"/>
      <c r="Q120" s="13"/>
    </row>
    <row r="121" spans="1:17" ht="15.75">
      <c r="A121" s="3"/>
      <c r="B121" s="4"/>
      <c r="C121" s="4"/>
      <c r="E121" s="13"/>
      <c r="F121" s="4"/>
      <c r="H121" s="13"/>
      <c r="I121" s="4"/>
      <c r="K121" s="13"/>
      <c r="L121" s="4"/>
      <c r="N121" s="13"/>
      <c r="O121" s="3"/>
      <c r="P121" s="4"/>
      <c r="Q121" s="13"/>
    </row>
    <row r="122" spans="1:17" ht="15.75">
      <c r="A122" s="3" t="str">
        <f>UGHCCR!A103</f>
        <v>Psychology (BA)</v>
      </c>
      <c r="B122" s="4"/>
      <c r="C122" s="4"/>
      <c r="D122" s="5">
        <f>UGHCCR!D103</f>
        <v>354</v>
      </c>
      <c r="E122" s="5">
        <f>UGHCCR!E103</f>
        <v>5117</v>
      </c>
      <c r="F122" s="22"/>
      <c r="G122" s="5">
        <f>UGHCCR!G103</f>
        <v>382</v>
      </c>
      <c r="H122" s="5">
        <f>UGHCCR!H103</f>
        <v>5508</v>
      </c>
      <c r="I122" s="22"/>
      <c r="J122" s="5">
        <f>UGHCCR!J103</f>
        <v>401</v>
      </c>
      <c r="K122" s="5">
        <f>UGHCCR!K103</f>
        <v>5785</v>
      </c>
      <c r="L122" s="22"/>
      <c r="M122" s="5">
        <f>UGHCCR!M103</f>
        <v>436</v>
      </c>
      <c r="N122" s="5">
        <f>UGHCCR!N103</f>
        <v>6309</v>
      </c>
      <c r="O122" s="3"/>
      <c r="P122" s="4"/>
      <c r="Q122" s="13"/>
    </row>
    <row r="123" spans="1:17" ht="15.75">
      <c r="A123" s="25" t="s">
        <v>106</v>
      </c>
      <c r="B123" s="26"/>
      <c r="C123" s="26" t="s">
        <v>120</v>
      </c>
      <c r="D123" s="27">
        <f>SUM(D122)</f>
        <v>354</v>
      </c>
      <c r="E123" s="27"/>
      <c r="F123" s="27"/>
      <c r="G123" s="27">
        <f>SUM(G122)</f>
        <v>382</v>
      </c>
      <c r="H123" s="27"/>
      <c r="I123" s="27"/>
      <c r="J123" s="27">
        <f>SUM(J122)</f>
        <v>401</v>
      </c>
      <c r="K123" s="27"/>
      <c r="L123" s="32"/>
      <c r="M123" s="27">
        <f>SUM(M122)</f>
        <v>436</v>
      </c>
      <c r="N123" s="27"/>
      <c r="O123" s="27"/>
      <c r="P123" s="26"/>
      <c r="Q123" s="19"/>
    </row>
    <row r="124" spans="1:17" ht="13.5" customHeight="1">
      <c r="A124" s="3"/>
      <c r="B124" s="4"/>
      <c r="C124" s="4"/>
      <c r="D124" s="21"/>
      <c r="E124" s="19"/>
      <c r="F124" s="22"/>
      <c r="G124" s="21"/>
      <c r="H124" s="19"/>
      <c r="I124" s="22"/>
      <c r="J124" s="21"/>
      <c r="K124" s="19"/>
      <c r="L124" s="22"/>
      <c r="M124" s="21"/>
      <c r="N124" s="19"/>
      <c r="O124" s="13"/>
      <c r="P124" s="4"/>
      <c r="Q124" s="13"/>
    </row>
    <row r="125" spans="1:17" ht="13.5" customHeight="1">
      <c r="A125" s="4" t="str">
        <f>UGHCCR!A105</f>
        <v>Sociology (BA)</v>
      </c>
      <c r="B125" s="4"/>
      <c r="C125" s="4"/>
      <c r="D125" s="22">
        <f>UGHCCR!D105</f>
        <v>126</v>
      </c>
      <c r="E125" s="22">
        <f>UGHCCR!E105</f>
        <v>1749</v>
      </c>
      <c r="F125" s="22"/>
      <c r="G125" s="22">
        <f>UGHCCR!G105</f>
        <v>124</v>
      </c>
      <c r="H125" s="22">
        <f>UGHCCR!H105</f>
        <v>1728</v>
      </c>
      <c r="I125" s="22"/>
      <c r="J125" s="22">
        <f>UGHCCR!J105</f>
        <v>111</v>
      </c>
      <c r="K125" s="22">
        <f>UGHCCR!K105</f>
        <v>1586</v>
      </c>
      <c r="L125" s="22"/>
      <c r="M125" s="22">
        <f>UGHCCR!M105</f>
        <v>105</v>
      </c>
      <c r="N125" s="22">
        <f>UGHCCR!N105</f>
        <v>1471</v>
      </c>
      <c r="O125" s="3"/>
      <c r="P125" s="4"/>
      <c r="Q125" s="13"/>
    </row>
    <row r="126" spans="1:17" ht="13.5" customHeight="1">
      <c r="A126" s="25" t="s">
        <v>106</v>
      </c>
      <c r="B126" s="26"/>
      <c r="C126" s="26" t="s">
        <v>121</v>
      </c>
      <c r="D126" s="27">
        <f>SUM(D125:D125)</f>
        <v>126</v>
      </c>
      <c r="E126" s="27"/>
      <c r="F126" s="27"/>
      <c r="G126" s="27">
        <f>SUM(G125:G125)</f>
        <v>124</v>
      </c>
      <c r="H126" s="27"/>
      <c r="I126" s="27"/>
      <c r="J126" s="27">
        <f>SUM(J125:J125)</f>
        <v>111</v>
      </c>
      <c r="K126" s="27"/>
      <c r="L126" s="32"/>
      <c r="M126" s="27">
        <f>SUM(M125:M125)</f>
        <v>105</v>
      </c>
      <c r="N126" s="27"/>
      <c r="O126" s="27"/>
      <c r="P126" s="26"/>
      <c r="Q126" s="13"/>
    </row>
    <row r="127" spans="1:17" ht="15.75">
      <c r="A127" s="4"/>
      <c r="B127" s="4"/>
      <c r="C127" s="4"/>
      <c r="D127" s="21"/>
      <c r="E127" s="19"/>
      <c r="F127" s="22"/>
      <c r="G127" s="21"/>
      <c r="H127" s="19"/>
      <c r="I127" s="22"/>
      <c r="J127" s="21"/>
      <c r="K127" s="19"/>
      <c r="L127" s="22"/>
      <c r="M127" s="21"/>
      <c r="N127" s="19"/>
      <c r="O127" s="4"/>
      <c r="P127" s="4"/>
      <c r="Q127" s="13"/>
    </row>
    <row r="128" spans="1:17" ht="13.5" customHeight="1">
      <c r="A128" s="3" t="str">
        <f>UGHCCR!A107</f>
        <v>Arts &amp; Sciences (General)</v>
      </c>
      <c r="B128" s="4"/>
      <c r="C128" s="4"/>
      <c r="D128" s="5">
        <f>UGHCCR!D107</f>
        <v>2</v>
      </c>
      <c r="E128" s="5">
        <f>UGHCCR!E107</f>
        <v>22</v>
      </c>
      <c r="F128" s="5"/>
      <c r="G128" s="5">
        <f>UGHCCR!G107</f>
        <v>3</v>
      </c>
      <c r="H128" s="5">
        <f>UGHCCR!H107</f>
        <v>34</v>
      </c>
      <c r="I128" s="5"/>
      <c r="J128" s="5">
        <f>UGHCCR!J107</f>
        <v>14</v>
      </c>
      <c r="K128" s="5">
        <f>UGHCCR!K107</f>
        <v>175</v>
      </c>
      <c r="L128" s="5"/>
      <c r="M128" s="5">
        <f>UGHCCR!M107</f>
        <v>39</v>
      </c>
      <c r="N128" s="5">
        <f>UGHCCR!N107</f>
        <v>512</v>
      </c>
      <c r="O128" s="4"/>
      <c r="P128" s="4"/>
      <c r="Q128" s="13"/>
    </row>
    <row r="129" spans="1:17" ht="15.75">
      <c r="A129" s="25" t="s">
        <v>106</v>
      </c>
      <c r="B129" s="26"/>
      <c r="C129" s="26" t="s">
        <v>137</v>
      </c>
      <c r="D129" s="27">
        <f>SUM(D128)</f>
        <v>2</v>
      </c>
      <c r="E129" s="27"/>
      <c r="F129" s="27"/>
      <c r="G129" s="27">
        <f>SUM(G128)</f>
        <v>3</v>
      </c>
      <c r="H129" s="27"/>
      <c r="I129" s="27"/>
      <c r="J129" s="27">
        <f>SUM(J128)</f>
        <v>14</v>
      </c>
      <c r="K129" s="27"/>
      <c r="L129" s="32"/>
      <c r="M129" s="27">
        <f>SUM(M128)</f>
        <v>39</v>
      </c>
      <c r="N129" s="27"/>
      <c r="O129" s="27"/>
      <c r="P129" s="26"/>
      <c r="Q129" s="13"/>
    </row>
    <row r="130" spans="1:17" ht="15.75">
      <c r="A130" s="11"/>
      <c r="B130" s="3"/>
      <c r="C130" s="3"/>
      <c r="D130" s="5"/>
      <c r="E130" s="21"/>
      <c r="F130" s="22"/>
      <c r="G130" s="5"/>
      <c r="H130" s="21"/>
      <c r="I130" s="22"/>
      <c r="J130" s="5"/>
      <c r="K130" s="21"/>
      <c r="L130" s="22"/>
      <c r="M130" s="5"/>
      <c r="N130" s="21"/>
      <c r="O130" s="13"/>
      <c r="P130" s="4"/>
      <c r="Q130" s="13"/>
    </row>
    <row r="131" spans="1:17" ht="15.75">
      <c r="A131" s="3" t="str">
        <f>UGHCCR!A109</f>
        <v>Certification Only</v>
      </c>
      <c r="B131" s="3"/>
      <c r="C131" s="4"/>
      <c r="D131" s="5"/>
      <c r="E131" s="21"/>
      <c r="F131" s="21"/>
      <c r="G131" s="5"/>
      <c r="H131" s="21"/>
      <c r="I131" s="21"/>
      <c r="J131" s="5"/>
      <c r="K131" s="21"/>
      <c r="L131" s="21"/>
      <c r="M131" s="5"/>
      <c r="N131" s="21"/>
      <c r="O131" s="3"/>
      <c r="P131" s="3"/>
      <c r="Q131" s="13"/>
    </row>
    <row r="132" spans="1:17" ht="15.75">
      <c r="A132" s="3" t="str">
        <f>UGHCCR!A110</f>
        <v>  Art</v>
      </c>
      <c r="B132" s="3"/>
      <c r="C132" s="4"/>
      <c r="D132" s="5">
        <f>UGHCCR!D110</f>
        <v>2</v>
      </c>
      <c r="E132" s="5">
        <f>UGHCCR!E110</f>
        <v>27</v>
      </c>
      <c r="F132" s="21"/>
      <c r="G132" s="5">
        <f>UGHCCR!G110</f>
        <v>9</v>
      </c>
      <c r="H132" s="5">
        <f>UGHCCR!H110</f>
        <v>93</v>
      </c>
      <c r="I132" s="21"/>
      <c r="J132" s="5">
        <f>UGHCCR!J110</f>
        <v>12</v>
      </c>
      <c r="K132" s="5">
        <f>UGHCCR!K110</f>
        <v>114</v>
      </c>
      <c r="L132" s="21"/>
      <c r="M132" s="5">
        <f>UGHCCR!M110</f>
        <v>6</v>
      </c>
      <c r="N132" s="5">
        <f>UGHCCR!N110</f>
        <v>60</v>
      </c>
      <c r="O132" s="27"/>
      <c r="P132" s="26"/>
      <c r="Q132" s="13"/>
    </row>
    <row r="133" spans="1:16" ht="15.75">
      <c r="A133" s="3" t="str">
        <f>UGHCCR!A111</f>
        <v>  Biology</v>
      </c>
      <c r="B133" s="3"/>
      <c r="C133" s="4"/>
      <c r="D133" s="5">
        <f>UGHCCR!D111</f>
        <v>3</v>
      </c>
      <c r="E133" s="5">
        <f>UGHCCR!E111</f>
        <v>36</v>
      </c>
      <c r="F133" s="21"/>
      <c r="G133" s="5">
        <f>UGHCCR!G111</f>
        <v>5</v>
      </c>
      <c r="H133" s="5">
        <f>UGHCCR!H111</f>
        <v>45</v>
      </c>
      <c r="I133" s="21"/>
      <c r="J133" s="5">
        <f>UGHCCR!J111</f>
        <v>6</v>
      </c>
      <c r="K133" s="5">
        <f>UGHCCR!K111</f>
        <v>45</v>
      </c>
      <c r="L133" s="21"/>
      <c r="M133" s="5">
        <f>UGHCCR!M111</f>
        <v>5</v>
      </c>
      <c r="N133" s="5">
        <f>UGHCCR!N111</f>
        <v>48</v>
      </c>
      <c r="P133" s="4"/>
    </row>
    <row r="134" spans="1:16" ht="15.75">
      <c r="A134" s="3" t="str">
        <f>UGHCCR!A112</f>
        <v>  Chemistry</v>
      </c>
      <c r="B134" s="3"/>
      <c r="C134" s="4"/>
      <c r="D134" s="5">
        <f>UGHCCR!D112</f>
        <v>0</v>
      </c>
      <c r="E134" s="5">
        <f>UGHCCR!E112</f>
        <v>0</v>
      </c>
      <c r="F134" s="21"/>
      <c r="G134" s="5">
        <f>UGHCCR!G112</f>
        <v>0</v>
      </c>
      <c r="H134" s="5">
        <f>UGHCCR!H112</f>
        <v>0</v>
      </c>
      <c r="I134" s="21"/>
      <c r="J134" s="5">
        <f>UGHCCR!J112</f>
        <v>0</v>
      </c>
      <c r="K134" s="5">
        <f>UGHCCR!K112</f>
        <v>0</v>
      </c>
      <c r="L134" s="21"/>
      <c r="M134" s="5">
        <f>UGHCCR!M112</f>
        <v>1</v>
      </c>
      <c r="N134" s="5">
        <f>UGHCCR!N112</f>
        <v>12</v>
      </c>
      <c r="P134" s="4"/>
    </row>
    <row r="135" spans="1:16" ht="15.75">
      <c r="A135" s="29" t="s">
        <v>200</v>
      </c>
      <c r="B135" s="29"/>
      <c r="C135" s="17"/>
      <c r="D135" s="18">
        <v>0</v>
      </c>
      <c r="E135" s="18">
        <v>0</v>
      </c>
      <c r="F135" s="18"/>
      <c r="G135" s="18">
        <v>0</v>
      </c>
      <c r="H135" s="18">
        <v>0</v>
      </c>
      <c r="I135" s="18"/>
      <c r="J135" s="18">
        <v>0</v>
      </c>
      <c r="K135" s="18">
        <v>0</v>
      </c>
      <c r="L135" s="18"/>
      <c r="M135" s="5">
        <f>UGHCCR!M113</f>
        <v>0</v>
      </c>
      <c r="N135" s="5">
        <f>UGHCCR!N113</f>
        <v>0</v>
      </c>
      <c r="P135" s="4"/>
    </row>
    <row r="136" spans="1:14" ht="15.75">
      <c r="A136" s="3" t="str">
        <f>UGHCCR!A114</f>
        <v>  English</v>
      </c>
      <c r="B136" s="3"/>
      <c r="C136" s="4"/>
      <c r="D136" s="5">
        <f>UGHCCR!D114</f>
        <v>2</v>
      </c>
      <c r="E136" s="5">
        <f>UGHCCR!E114</f>
        <v>18</v>
      </c>
      <c r="F136" s="21"/>
      <c r="G136" s="5">
        <f>UGHCCR!G114</f>
        <v>6</v>
      </c>
      <c r="H136" s="5">
        <f>UGHCCR!H114</f>
        <v>72</v>
      </c>
      <c r="I136" s="21"/>
      <c r="J136" s="5">
        <f>UGHCCR!J114</f>
        <v>7</v>
      </c>
      <c r="K136" s="5">
        <f>UGHCCR!K114</f>
        <v>72</v>
      </c>
      <c r="L136" s="21"/>
      <c r="M136" s="5">
        <f>UGHCCR!M114</f>
        <v>8</v>
      </c>
      <c r="N136" s="5">
        <f>UGHCCR!N114</f>
        <v>99</v>
      </c>
    </row>
    <row r="137" spans="1:15" ht="15.75">
      <c r="A137" s="3" t="str">
        <f>UGHCCR!A115</f>
        <v>  French</v>
      </c>
      <c r="B137" s="3"/>
      <c r="C137" s="4"/>
      <c r="D137" s="5">
        <f>UGHCCR!D115</f>
        <v>0</v>
      </c>
      <c r="E137" s="5">
        <f>UGHCCR!E115</f>
        <v>0</v>
      </c>
      <c r="F137" s="21"/>
      <c r="G137" s="5">
        <f>UGHCCR!G115</f>
        <v>1</v>
      </c>
      <c r="H137" s="5">
        <f>UGHCCR!H115</f>
        <v>15</v>
      </c>
      <c r="I137" s="21"/>
      <c r="J137" s="5">
        <f>UGHCCR!J115</f>
        <v>0</v>
      </c>
      <c r="K137" s="5">
        <f>UGHCCR!K115</f>
        <v>0</v>
      </c>
      <c r="L137" s="21"/>
      <c r="M137" s="5">
        <f>UGHCCR!M115</f>
        <v>1</v>
      </c>
      <c r="N137" s="5">
        <f>UGHCCR!N115</f>
        <v>9</v>
      </c>
      <c r="O137" s="3"/>
    </row>
    <row r="138" spans="1:15" ht="15.75">
      <c r="A138" s="3" t="str">
        <f>UGHCCR!A116</f>
        <v>  Geography</v>
      </c>
      <c r="B138" s="3"/>
      <c r="C138" s="4"/>
      <c r="D138" s="5">
        <f>UGHCCR!D116</f>
        <v>0</v>
      </c>
      <c r="E138" s="5">
        <f>UGHCCR!E116</f>
        <v>0</v>
      </c>
      <c r="F138" s="21"/>
      <c r="G138" s="5">
        <f>UGHCCR!G116</f>
        <v>2</v>
      </c>
      <c r="H138" s="5">
        <f>UGHCCR!H116</f>
        <v>21</v>
      </c>
      <c r="I138" s="21"/>
      <c r="J138" s="5">
        <f>UGHCCR!J116</f>
        <v>2</v>
      </c>
      <c r="K138" s="5">
        <f>UGHCCR!K116</f>
        <v>33</v>
      </c>
      <c r="L138" s="21"/>
      <c r="M138" s="5">
        <f>UGHCCR!M116</f>
        <v>2</v>
      </c>
      <c r="N138" s="5">
        <f>UGHCCR!N116</f>
        <v>27</v>
      </c>
      <c r="O138" s="3"/>
    </row>
    <row r="139" spans="1:15" ht="15.75">
      <c r="A139" s="3" t="str">
        <f>UGHCCR!A117</f>
        <v>  History</v>
      </c>
      <c r="B139" s="3"/>
      <c r="C139" s="4"/>
      <c r="D139" s="5">
        <f>UGHCCR!D117</f>
        <v>1</v>
      </c>
      <c r="E139" s="5">
        <f>UGHCCR!E117</f>
        <v>15</v>
      </c>
      <c r="F139" s="21"/>
      <c r="G139" s="5">
        <f>UGHCCR!G117</f>
        <v>1</v>
      </c>
      <c r="H139" s="5">
        <f>UGHCCR!H117</f>
        <v>15</v>
      </c>
      <c r="I139" s="21"/>
      <c r="J139" s="5">
        <f>UGHCCR!J117</f>
        <v>2</v>
      </c>
      <c r="K139" s="5">
        <f>UGHCCR!K117</f>
        <v>24</v>
      </c>
      <c r="L139" s="21"/>
      <c r="M139" s="5">
        <f>UGHCCR!M117</f>
        <v>2</v>
      </c>
      <c r="N139" s="5">
        <f>UGHCCR!N117</f>
        <v>25</v>
      </c>
      <c r="O139" s="3"/>
    </row>
    <row r="140" spans="1:15" ht="15.75">
      <c r="A140" s="3" t="str">
        <f>UGHCCR!A118</f>
        <v>  Mathematics</v>
      </c>
      <c r="B140" s="3"/>
      <c r="C140" s="4"/>
      <c r="D140" s="5">
        <f>UGHCCR!D118</f>
        <v>1</v>
      </c>
      <c r="E140" s="5">
        <f>UGHCCR!E118</f>
        <v>6</v>
      </c>
      <c r="F140" s="21"/>
      <c r="G140" s="5">
        <f>UGHCCR!G118</f>
        <v>0</v>
      </c>
      <c r="H140" s="5">
        <f>UGHCCR!H118</f>
        <v>0</v>
      </c>
      <c r="I140" s="21"/>
      <c r="J140" s="5">
        <f>UGHCCR!J118</f>
        <v>1</v>
      </c>
      <c r="K140" s="5">
        <f>UGHCCR!K118</f>
        <v>12</v>
      </c>
      <c r="L140" s="21"/>
      <c r="M140" s="5">
        <f>UGHCCR!M118</f>
        <v>1</v>
      </c>
      <c r="N140" s="5">
        <f>UGHCCR!N118</f>
        <v>17</v>
      </c>
      <c r="O140" s="3"/>
    </row>
    <row r="141" spans="1:15" ht="15.75">
      <c r="A141" s="29" t="s">
        <v>202</v>
      </c>
      <c r="B141" s="29"/>
      <c r="C141" s="17"/>
      <c r="D141" s="18">
        <v>0</v>
      </c>
      <c r="E141" s="18">
        <v>0</v>
      </c>
      <c r="F141" s="18"/>
      <c r="G141" s="18">
        <v>0</v>
      </c>
      <c r="H141" s="18">
        <v>0</v>
      </c>
      <c r="I141" s="18"/>
      <c r="J141" s="18">
        <v>0</v>
      </c>
      <c r="K141" s="18">
        <v>0</v>
      </c>
      <c r="L141" s="21"/>
      <c r="M141" s="5">
        <f>UGHCCR!M119</f>
        <v>2</v>
      </c>
      <c r="N141" s="5">
        <f>UGHCCR!N119</f>
        <v>21</v>
      </c>
      <c r="O141" s="3"/>
    </row>
    <row r="142" spans="1:15" ht="15.75">
      <c r="A142" s="3" t="str">
        <f>UGHCCR!A120</f>
        <v>  Political Science</v>
      </c>
      <c r="B142" s="3"/>
      <c r="C142" s="4"/>
      <c r="D142" s="5">
        <f>UGHCCR!D120</f>
        <v>2</v>
      </c>
      <c r="E142" s="5">
        <f>UGHCCR!E120</f>
        <v>18</v>
      </c>
      <c r="F142" s="21"/>
      <c r="G142" s="5">
        <f>UGHCCR!G120</f>
        <v>2</v>
      </c>
      <c r="H142" s="5">
        <f>UGHCCR!H120</f>
        <v>24</v>
      </c>
      <c r="I142" s="21"/>
      <c r="J142" s="5">
        <f>UGHCCR!J120</f>
        <v>0</v>
      </c>
      <c r="K142" s="5">
        <f>UGHCCR!K120</f>
        <v>0</v>
      </c>
      <c r="L142" s="21"/>
      <c r="M142" s="3">
        <f>UGHCCR!M120</f>
        <v>0</v>
      </c>
      <c r="N142" s="3">
        <f>UGHCCR!N120</f>
        <v>0</v>
      </c>
      <c r="O142" s="3"/>
    </row>
    <row r="143" spans="1:15" ht="15.75">
      <c r="A143" s="25" t="s">
        <v>106</v>
      </c>
      <c r="B143" s="26"/>
      <c r="C143" s="26" t="s">
        <v>138</v>
      </c>
      <c r="D143" s="27">
        <f>SUM(D132:D142)</f>
        <v>11</v>
      </c>
      <c r="E143" s="27"/>
      <c r="F143" s="27"/>
      <c r="G143" s="27">
        <f>SUM(G132:G142)</f>
        <v>26</v>
      </c>
      <c r="H143" s="27"/>
      <c r="I143" s="27"/>
      <c r="J143" s="27">
        <f>SUM(J132:J142)</f>
        <v>30</v>
      </c>
      <c r="K143" s="27"/>
      <c r="L143" s="32"/>
      <c r="M143" s="27">
        <f>SUM(M132:M142)</f>
        <v>28</v>
      </c>
      <c r="N143" s="27"/>
      <c r="O143" s="3"/>
    </row>
    <row r="144" spans="1:15" ht="15.75">
      <c r="A144" s="3"/>
      <c r="B144" s="3"/>
      <c r="C144" s="4"/>
      <c r="D144" s="5"/>
      <c r="E144" s="21"/>
      <c r="F144" s="21"/>
      <c r="G144" s="5"/>
      <c r="H144" s="21"/>
      <c r="I144" s="21"/>
      <c r="J144" s="5"/>
      <c r="K144" s="21"/>
      <c r="L144" s="21"/>
      <c r="M144" s="5"/>
      <c r="N144" s="21"/>
      <c r="O144" s="3"/>
    </row>
    <row r="145" spans="1:15" ht="15.75">
      <c r="A145" s="3" t="str">
        <f>UGHCCR!A122</f>
        <v>COLLEGE TOTAL</v>
      </c>
      <c r="B145" s="4"/>
      <c r="C145" s="4"/>
      <c r="D145" s="5">
        <f>UGHCCR!D122</f>
        <v>2720</v>
      </c>
      <c r="E145" s="5">
        <f>UGHCCR!E122</f>
        <v>38715</v>
      </c>
      <c r="F145" s="5"/>
      <c r="G145" s="5">
        <f>UGHCCR!G122</f>
        <v>2776</v>
      </c>
      <c r="H145" s="5">
        <f>UGHCCR!H122</f>
        <v>39504</v>
      </c>
      <c r="I145" s="5"/>
      <c r="J145" s="5">
        <f>UGHCCR!J122</f>
        <v>2983</v>
      </c>
      <c r="K145" s="5">
        <f>UGHCCR!K122</f>
        <v>42783</v>
      </c>
      <c r="L145" s="5"/>
      <c r="M145" s="5">
        <f>UGHCCR!M122</f>
        <v>3141</v>
      </c>
      <c r="N145" s="5">
        <f>UGHCCR!N122</f>
        <v>44847</v>
      </c>
      <c r="O145" s="3"/>
    </row>
    <row r="146" spans="1:17" ht="15.75">
      <c r="A146" s="3"/>
      <c r="B146" s="4"/>
      <c r="C146" s="4"/>
      <c r="E146" s="13"/>
      <c r="F146" s="4"/>
      <c r="H146" s="13"/>
      <c r="I146" s="4"/>
      <c r="K146" s="13"/>
      <c r="L146" s="4"/>
      <c r="N146" s="13"/>
      <c r="O146" s="3"/>
      <c r="Q146" s="19"/>
    </row>
    <row r="147" spans="1:17" ht="15.75">
      <c r="A147" s="3"/>
      <c r="B147" s="4"/>
      <c r="C147" s="4"/>
      <c r="E147" s="13"/>
      <c r="F147" s="4"/>
      <c r="H147" s="13"/>
      <c r="I147" s="4"/>
      <c r="K147" s="13"/>
      <c r="L147" s="4"/>
      <c r="N147" s="13"/>
      <c r="O147" s="27"/>
      <c r="P147" s="26"/>
      <c r="Q147" s="19"/>
    </row>
    <row r="148" spans="1:14" ht="15.75">
      <c r="A148" s="4" t="str">
        <f>UGHCCR!A125</f>
        <v>College of Business</v>
      </c>
      <c r="B148" s="3"/>
      <c r="C148" s="3"/>
      <c r="D148" s="5"/>
      <c r="E148" s="5"/>
      <c r="F148" s="4"/>
      <c r="G148" s="5"/>
      <c r="H148" s="5"/>
      <c r="I148" s="4"/>
      <c r="J148" s="5"/>
      <c r="K148" s="5"/>
      <c r="L148" s="4"/>
      <c r="M148" s="5"/>
      <c r="N148" s="5"/>
    </row>
    <row r="149" spans="1:17" ht="13.5" customHeight="1">
      <c r="A149" s="3"/>
      <c r="B149" s="4"/>
      <c r="C149" s="4"/>
      <c r="D149" s="4" t="str">
        <f>UGHCCR!D126</f>
        <v>Fall '07</v>
      </c>
      <c r="E149" s="1"/>
      <c r="G149" s="4" t="str">
        <f>UGHCCR!G126</f>
        <v>Fall '08</v>
      </c>
      <c r="H149" s="1"/>
      <c r="J149" s="4" t="str">
        <f>UGHCCR!J126</f>
        <v>Fall '09</v>
      </c>
      <c r="K149" s="1"/>
      <c r="M149" s="4" t="str">
        <f>UGHCCR!M126</f>
        <v>Fall '10</v>
      </c>
      <c r="N149" s="1"/>
      <c r="O149" s="3"/>
      <c r="P149" s="3"/>
      <c r="Q149" s="13"/>
    </row>
    <row r="150" spans="1:17" ht="13.5" customHeight="1">
      <c r="A150" s="4" t="str">
        <f>UGHCCR!A127</f>
        <v>Degree Program</v>
      </c>
      <c r="B150" s="4"/>
      <c r="C150" s="4"/>
      <c r="D150" s="4" t="str">
        <f>UGHCCR!D127</f>
        <v>Head</v>
      </c>
      <c r="E150" s="4" t="str">
        <f>UGHCCR!E127</f>
        <v> Credit</v>
      </c>
      <c r="F150" s="22"/>
      <c r="G150" s="4" t="str">
        <f>UGHCCR!G127</f>
        <v>Head</v>
      </c>
      <c r="H150" s="4" t="str">
        <f>UGHCCR!H127</f>
        <v> Credit</v>
      </c>
      <c r="I150" s="22"/>
      <c r="J150" s="4" t="str">
        <f>UGHCCR!J127</f>
        <v>Head</v>
      </c>
      <c r="K150" s="4" t="str">
        <f>UGHCCR!K127</f>
        <v> Credit</v>
      </c>
      <c r="L150" s="22"/>
      <c r="M150" s="4" t="str">
        <f>UGHCCR!M127</f>
        <v>Head</v>
      </c>
      <c r="N150" s="4" t="str">
        <f>UGHCCR!N127</f>
        <v> Credit</v>
      </c>
      <c r="O150" s="13"/>
      <c r="P150" s="4"/>
      <c r="Q150" s="13"/>
    </row>
    <row r="151" spans="1:17" ht="13.5" customHeight="1">
      <c r="A151" s="4" t="str">
        <f>UGHCCR!A128</f>
        <v>  Concentration</v>
      </c>
      <c r="B151" s="4"/>
      <c r="C151" s="4"/>
      <c r="D151" s="4" t="str">
        <f>UGHCCR!D128</f>
        <v>Count</v>
      </c>
      <c r="E151" s="4" t="str">
        <f>UGHCCR!E128</f>
        <v> Hours</v>
      </c>
      <c r="F151" s="22"/>
      <c r="G151" s="4" t="str">
        <f>UGHCCR!G128</f>
        <v>Count</v>
      </c>
      <c r="H151" s="4" t="str">
        <f>UGHCCR!H128</f>
        <v> Hours</v>
      </c>
      <c r="I151" s="22"/>
      <c r="J151" s="4" t="str">
        <f>UGHCCR!J128</f>
        <v>Count</v>
      </c>
      <c r="K151" s="4" t="str">
        <f>UGHCCR!K128</f>
        <v> Hours</v>
      </c>
      <c r="L151" s="22"/>
      <c r="M151" s="4" t="str">
        <f>UGHCCR!M128</f>
        <v>Count</v>
      </c>
      <c r="N151" s="4" t="str">
        <f>UGHCCR!N128</f>
        <v> Hours</v>
      </c>
      <c r="O151" s="13"/>
      <c r="P151" s="4"/>
      <c r="Q151" s="13"/>
    </row>
    <row r="152" spans="1:17" ht="15.75">
      <c r="A152" s="4"/>
      <c r="B152" s="4"/>
      <c r="C152" s="4"/>
      <c r="D152" s="5"/>
      <c r="F152" s="3"/>
      <c r="G152" s="5"/>
      <c r="I152" s="3"/>
      <c r="J152" s="5"/>
      <c r="L152" s="3"/>
      <c r="M152" s="5"/>
      <c r="O152" s="5"/>
      <c r="P152" s="4"/>
      <c r="Q152" s="5"/>
    </row>
    <row r="153" spans="1:17" ht="15.75">
      <c r="A153" s="4" t="str">
        <f>UGHCCR!A130</f>
        <v>Accounting (BSBA)</v>
      </c>
      <c r="B153" s="4"/>
      <c r="C153" s="4"/>
      <c r="D153" s="22">
        <f>UGHCCR!D130</f>
        <v>288</v>
      </c>
      <c r="E153" s="22">
        <f>UGHCCR!E130</f>
        <v>4124</v>
      </c>
      <c r="F153" s="22"/>
      <c r="G153" s="22">
        <f>UGHCCR!G130</f>
        <v>266</v>
      </c>
      <c r="H153" s="22">
        <f>UGHCCR!H130</f>
        <v>3840</v>
      </c>
      <c r="I153" s="22"/>
      <c r="J153" s="22">
        <f>UGHCCR!J130</f>
        <v>287</v>
      </c>
      <c r="K153" s="22">
        <f>UGHCCR!K130</f>
        <v>4273</v>
      </c>
      <c r="L153" s="22"/>
      <c r="M153" s="22">
        <f>UGHCCR!M130</f>
        <v>280</v>
      </c>
      <c r="N153" s="22">
        <f>UGHCCR!N130</f>
        <v>4137</v>
      </c>
      <c r="O153" s="1"/>
      <c r="Q153" s="1"/>
    </row>
    <row r="154" spans="1:17" ht="15.75">
      <c r="A154" s="4" t="str">
        <f>UGHCCR!A131</f>
        <v>Information Tech for Business Ed (BSBA)</v>
      </c>
      <c r="B154" s="4"/>
      <c r="C154" s="4"/>
      <c r="D154" s="22">
        <f>UGHCCR!D131</f>
        <v>12</v>
      </c>
      <c r="E154" s="22">
        <f>UGHCCR!E131</f>
        <v>162</v>
      </c>
      <c r="F154" s="22"/>
      <c r="G154" s="22">
        <f>UGHCCR!G131</f>
        <v>10</v>
      </c>
      <c r="H154" s="22">
        <f>UGHCCR!H131</f>
        <v>143</v>
      </c>
      <c r="I154" s="22"/>
      <c r="J154" s="22">
        <f>UGHCCR!J131</f>
        <v>11</v>
      </c>
      <c r="K154" s="22">
        <f>UGHCCR!K131</f>
        <v>163</v>
      </c>
      <c r="L154" s="22"/>
      <c r="M154" s="22">
        <f>UGHCCR!M131</f>
        <v>8</v>
      </c>
      <c r="N154" s="22">
        <f>UGHCCR!N131</f>
        <v>115</v>
      </c>
      <c r="O154" s="4"/>
      <c r="P154" s="22"/>
      <c r="Q154" s="19"/>
    </row>
    <row r="155" spans="1:17" ht="15.75">
      <c r="A155" s="4" t="str">
        <f>UGHCCR!A132</f>
        <v>Information Tech for Business Ed /</v>
      </c>
      <c r="B155" s="4"/>
      <c r="C155" s="4"/>
      <c r="D155" s="22">
        <f>UGHCCR!D132</f>
        <v>0</v>
      </c>
      <c r="E155" s="22">
        <f>UGHCCR!E132</f>
        <v>0</v>
      </c>
      <c r="F155" s="22"/>
      <c r="G155" s="22">
        <f>UGHCCR!G132</f>
        <v>0</v>
      </c>
      <c r="H155" s="22">
        <f>UGHCCR!H132</f>
        <v>0</v>
      </c>
      <c r="I155" s="22"/>
      <c r="J155" s="22">
        <f>UGHCCR!J132</f>
        <v>0</v>
      </c>
      <c r="K155" s="22">
        <f>UGHCCR!K132</f>
        <v>0</v>
      </c>
      <c r="L155" s="22"/>
      <c r="M155" s="22">
        <f>UGHCCR!M132</f>
        <v>0</v>
      </c>
      <c r="N155" s="22">
        <f>UGHCCR!N132</f>
        <v>0</v>
      </c>
      <c r="O155" s="4"/>
      <c r="P155" s="22"/>
      <c r="Q155" s="19"/>
    </row>
    <row r="156" spans="1:16" ht="15.75">
      <c r="A156" s="4" t="str">
        <f>UGHCCR!A133</f>
        <v>  Secondary Ed. Certification (BSBA)</v>
      </c>
      <c r="B156" s="4"/>
      <c r="C156" s="4"/>
      <c r="D156" s="22">
        <f>UGHCCR!D133</f>
        <v>22</v>
      </c>
      <c r="E156" s="22">
        <f>UGHCCR!E133</f>
        <v>340</v>
      </c>
      <c r="F156" s="22"/>
      <c r="G156" s="22">
        <f>UGHCCR!G133</f>
        <v>18</v>
      </c>
      <c r="H156" s="22">
        <f>UGHCCR!H133</f>
        <v>239</v>
      </c>
      <c r="I156" s="22"/>
      <c r="J156" s="22">
        <f>UGHCCR!J133</f>
        <v>17</v>
      </c>
      <c r="K156" s="22">
        <f>UGHCCR!K133</f>
        <v>258</v>
      </c>
      <c r="L156" s="22"/>
      <c r="M156" s="22">
        <f>UGHCCR!M133</f>
        <v>16</v>
      </c>
      <c r="N156" s="22">
        <f>UGHCCR!N133</f>
        <v>241</v>
      </c>
      <c r="P156" s="3"/>
    </row>
    <row r="157" spans="1:16" ht="15.75">
      <c r="A157" s="4" t="str">
        <f>UGHCCR!A134</f>
        <v>Management Information Systems (BSBA) </v>
      </c>
      <c r="B157" s="4"/>
      <c r="C157" s="4"/>
      <c r="D157" s="22">
        <f>UGHCCR!D134</f>
        <v>74</v>
      </c>
      <c r="E157" s="22">
        <f>UGHCCR!E134</f>
        <v>1031</v>
      </c>
      <c r="F157" s="22"/>
      <c r="G157" s="22">
        <f>UGHCCR!G134</f>
        <v>69</v>
      </c>
      <c r="H157" s="22">
        <f>UGHCCR!H134</f>
        <v>963</v>
      </c>
      <c r="I157" s="22"/>
      <c r="J157" s="22">
        <f>UGHCCR!J134</f>
        <v>83</v>
      </c>
      <c r="K157" s="22">
        <f>UGHCCR!K134</f>
        <v>1193</v>
      </c>
      <c r="L157" s="22"/>
      <c r="M157" s="22">
        <f>UGHCCR!M134</f>
        <v>105</v>
      </c>
      <c r="N157" s="22">
        <f>UGHCCR!N134</f>
        <v>1504</v>
      </c>
      <c r="O157" s="4"/>
      <c r="P157" s="4"/>
    </row>
    <row r="158" spans="1:16" ht="15.75">
      <c r="A158" s="25" t="s">
        <v>106</v>
      </c>
      <c r="B158" s="25"/>
      <c r="C158" s="25" t="s">
        <v>122</v>
      </c>
      <c r="D158" s="30">
        <f>SUM(D153:D157)</f>
        <v>396</v>
      </c>
      <c r="E158" s="31"/>
      <c r="F158" s="32"/>
      <c r="G158" s="30">
        <f>SUM(G153:G157)</f>
        <v>363</v>
      </c>
      <c r="H158" s="31"/>
      <c r="I158" s="32"/>
      <c r="J158" s="30">
        <f>SUM(J153:J157)</f>
        <v>398</v>
      </c>
      <c r="K158" s="31"/>
      <c r="L158" s="32"/>
      <c r="M158" s="30">
        <f>SUM(M153:M157)</f>
        <v>409</v>
      </c>
      <c r="N158" s="31"/>
      <c r="O158" s="4"/>
      <c r="P158" s="4"/>
    </row>
    <row r="159" spans="4:17" ht="15.75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4"/>
      <c r="P159" s="4"/>
      <c r="Q159" s="13"/>
    </row>
    <row r="160" spans="1:16" ht="15.75">
      <c r="A160" s="14" t="str">
        <f>UGHCCR!A136</f>
        <v>Economics (BSBA) (Obsolete)</v>
      </c>
      <c r="B160" s="4"/>
      <c r="C160" s="4"/>
      <c r="D160" s="64">
        <f>UGHCCR!D136</f>
        <v>6</v>
      </c>
      <c r="E160" s="64">
        <f>UGHCCR!E136</f>
        <v>72</v>
      </c>
      <c r="F160" s="22"/>
      <c r="G160" s="64">
        <f>UGHCCR!G136</f>
        <v>1</v>
      </c>
      <c r="H160" s="64">
        <f>UGHCCR!H136</f>
        <v>15</v>
      </c>
      <c r="I160" s="22"/>
      <c r="J160" s="64">
        <f>UGHCCR!J136</f>
        <v>0</v>
      </c>
      <c r="K160" s="64">
        <f>UGHCCR!K136</f>
        <v>0</v>
      </c>
      <c r="L160" s="22"/>
      <c r="M160" s="64">
        <f>UGHCCR!M136</f>
        <v>0</v>
      </c>
      <c r="N160" s="64">
        <f>UGHCCR!N136</f>
        <v>0</v>
      </c>
      <c r="O160" s="4"/>
      <c r="P160" s="4"/>
    </row>
    <row r="161" spans="1:14" ht="15.75">
      <c r="A161" s="25" t="s">
        <v>106</v>
      </c>
      <c r="B161" s="25"/>
      <c r="C161" s="25" t="s">
        <v>123</v>
      </c>
      <c r="D161" s="30">
        <f>SUM(D160:D160)</f>
        <v>6</v>
      </c>
      <c r="E161" s="31"/>
      <c r="F161" s="32"/>
      <c r="G161" s="30">
        <f>SUM(G160:G160)</f>
        <v>1</v>
      </c>
      <c r="H161" s="31"/>
      <c r="I161" s="32"/>
      <c r="J161" s="30">
        <f>SUM(J160:J160)</f>
        <v>0</v>
      </c>
      <c r="K161" s="31"/>
      <c r="L161" s="32"/>
      <c r="M161" s="30">
        <f>SUM(M160:M160)</f>
        <v>0</v>
      </c>
      <c r="N161" s="30"/>
    </row>
    <row r="162" spans="4:16" ht="16.5" customHeight="1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14"/>
      <c r="P162" s="4"/>
    </row>
    <row r="163" spans="1:17" ht="16.5" customHeight="1">
      <c r="A163" s="4" t="str">
        <f>UGHCCR!A138</f>
        <v>Finance (BSBA)</v>
      </c>
      <c r="B163" s="4"/>
      <c r="C163" s="4"/>
      <c r="D163" s="22">
        <f>UGHCCR!D138</f>
        <v>166</v>
      </c>
      <c r="E163" s="22">
        <f>UGHCCR!E138</f>
        <v>2381</v>
      </c>
      <c r="F163" s="22"/>
      <c r="G163" s="22">
        <f>UGHCCR!G138</f>
        <v>180</v>
      </c>
      <c r="H163" s="22">
        <f>UGHCCR!H138</f>
        <v>2677</v>
      </c>
      <c r="I163" s="22"/>
      <c r="J163" s="22">
        <f>UGHCCR!J138</f>
        <v>141</v>
      </c>
      <c r="K163" s="22">
        <f>UGHCCR!K138</f>
        <v>2067</v>
      </c>
      <c r="L163" s="22"/>
      <c r="M163" s="22">
        <f>UGHCCR!M138</f>
        <v>105</v>
      </c>
      <c r="N163" s="22">
        <f>UGHCCR!N138</f>
        <v>1500</v>
      </c>
      <c r="O163" s="14"/>
      <c r="P163" s="4"/>
      <c r="Q163" s="19"/>
    </row>
    <row r="164" spans="1:17" ht="16.5" customHeight="1">
      <c r="A164" s="4" t="str">
        <f>UGHCCR!A139</f>
        <v>  Personal Financial Planning</v>
      </c>
      <c r="B164" s="4"/>
      <c r="C164" s="4"/>
      <c r="D164" s="22">
        <f>UGHCCR!D139</f>
        <v>16</v>
      </c>
      <c r="E164" s="22">
        <f>UGHCCR!E139</f>
        <v>241</v>
      </c>
      <c r="F164" s="22"/>
      <c r="G164" s="22">
        <f>UGHCCR!G139</f>
        <v>17</v>
      </c>
      <c r="H164" s="22">
        <f>UGHCCR!H139</f>
        <v>254</v>
      </c>
      <c r="I164" s="22"/>
      <c r="J164" s="22">
        <f>UGHCCR!J139</f>
        <v>19</v>
      </c>
      <c r="K164" s="22">
        <f>UGHCCR!K139</f>
        <v>260</v>
      </c>
      <c r="L164" s="22"/>
      <c r="M164" s="22">
        <f>UGHCCR!M139</f>
        <v>17</v>
      </c>
      <c r="N164" s="22">
        <f>UGHCCR!N139</f>
        <v>239</v>
      </c>
      <c r="O164" s="14"/>
      <c r="P164" s="22"/>
      <c r="Q164" s="19"/>
    </row>
    <row r="165" spans="1:17" ht="16.5" customHeight="1">
      <c r="A165" s="4" t="str">
        <f>UGHCCR!A140</f>
        <v>Information Mang &amp; Analysis (BSBA) (Obsolete)</v>
      </c>
      <c r="B165" s="4"/>
      <c r="C165" s="4"/>
      <c r="D165" s="22">
        <f>UGHCCR!D140</f>
        <v>6</v>
      </c>
      <c r="E165" s="22">
        <f>UGHCCR!E140</f>
        <v>86</v>
      </c>
      <c r="F165" s="22"/>
      <c r="G165" s="22">
        <f>UGHCCR!G140</f>
        <v>0</v>
      </c>
      <c r="H165" s="22">
        <f>UGHCCR!H140</f>
        <v>0</v>
      </c>
      <c r="I165" s="22"/>
      <c r="J165" s="22">
        <f>UGHCCR!J140</f>
        <v>0</v>
      </c>
      <c r="K165" s="22">
        <f>UGHCCR!K140</f>
        <v>0</v>
      </c>
      <c r="L165" s="22"/>
      <c r="M165" s="22">
        <f>UGHCCR!M140</f>
        <v>0</v>
      </c>
      <c r="N165" s="22">
        <f>UGHCCR!N140</f>
        <v>0</v>
      </c>
      <c r="O165" s="14"/>
      <c r="P165" s="22"/>
      <c r="Q165" s="19"/>
    </row>
    <row r="166" spans="1:17" ht="16.5" customHeight="1">
      <c r="A166" s="4" t="str">
        <f>UGHCCR!A141</f>
        <v>  Supply Chain Management (Obsolete)</v>
      </c>
      <c r="B166" s="4"/>
      <c r="C166" s="4"/>
      <c r="D166" s="22">
        <f>UGHCCR!D141</f>
        <v>20</v>
      </c>
      <c r="E166" s="22">
        <f>UGHCCR!E141</f>
        <v>268</v>
      </c>
      <c r="F166" s="22"/>
      <c r="G166" s="22">
        <f>UGHCCR!G141</f>
        <v>0</v>
      </c>
      <c r="H166" s="22">
        <f>UGHCCR!H141</f>
        <v>0</v>
      </c>
      <c r="I166" s="22"/>
      <c r="J166" s="22">
        <f>UGHCCR!J141</f>
        <v>0</v>
      </c>
      <c r="K166" s="22">
        <f>UGHCCR!K141</f>
        <v>0</v>
      </c>
      <c r="L166" s="22"/>
      <c r="M166" s="22">
        <f>UGHCCR!M141</f>
        <v>0</v>
      </c>
      <c r="N166" s="22">
        <f>UGHCCR!N141</f>
        <v>0</v>
      </c>
      <c r="O166" s="31"/>
      <c r="P166" s="32"/>
      <c r="Q166" s="19"/>
    </row>
    <row r="167" spans="1:14" ht="15.75">
      <c r="A167" s="25" t="s">
        <v>106</v>
      </c>
      <c r="B167" s="25"/>
      <c r="C167" s="25" t="s">
        <v>124</v>
      </c>
      <c r="D167" s="30">
        <f>SUM(D163:D166)</f>
        <v>208</v>
      </c>
      <c r="E167" s="31"/>
      <c r="F167" s="32"/>
      <c r="G167" s="30">
        <f>SUM(G163:G166)</f>
        <v>197</v>
      </c>
      <c r="H167" s="31"/>
      <c r="I167" s="32"/>
      <c r="J167" s="30">
        <f>SUM(J163:J166)</f>
        <v>160</v>
      </c>
      <c r="K167" s="31"/>
      <c r="L167" s="32"/>
      <c r="M167" s="30">
        <f>SUM(M163:M166)</f>
        <v>122</v>
      </c>
      <c r="N167" s="31"/>
    </row>
    <row r="168" spans="4:16" ht="16.5" customHeight="1"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4"/>
      <c r="P168" s="4"/>
    </row>
    <row r="169" spans="1:16" ht="16.5" customHeight="1">
      <c r="A169" s="4" t="str">
        <f>UGHCCR!A143</f>
        <v>Management (BSBA)</v>
      </c>
      <c r="B169" s="4"/>
      <c r="C169" s="4"/>
      <c r="D169" s="22">
        <f>UGHCCR!D143</f>
        <v>0</v>
      </c>
      <c r="E169" s="22">
        <f>UGHCCR!E143</f>
        <v>0</v>
      </c>
      <c r="F169" s="22"/>
      <c r="G169" s="22">
        <f>UGHCCR!G143</f>
        <v>1</v>
      </c>
      <c r="H169" s="22">
        <f>UGHCCR!H143</f>
        <v>12</v>
      </c>
      <c r="I169" s="22"/>
      <c r="J169" s="22">
        <f>UGHCCR!J143</f>
        <v>6</v>
      </c>
      <c r="K169" s="22">
        <f>UGHCCR!K143</f>
        <v>81</v>
      </c>
      <c r="L169" s="22"/>
      <c r="M169" s="22">
        <f>UGHCCR!M143</f>
        <v>7</v>
      </c>
      <c r="N169" s="22">
        <f>UGHCCR!N143</f>
        <v>74</v>
      </c>
      <c r="O169" s="4"/>
      <c r="P169" s="4"/>
    </row>
    <row r="170" spans="1:16" ht="15.75">
      <c r="A170" s="4" t="str">
        <f>UGHCCR!A144</f>
        <v>  Entrepreneurship &amp; Corporate</v>
      </c>
      <c r="B170" s="4"/>
      <c r="C170" s="4"/>
      <c r="D170" s="22">
        <f>UGHCCR!D144</f>
        <v>34</v>
      </c>
      <c r="E170" s="22">
        <f>UGHCCR!E144</f>
        <v>497</v>
      </c>
      <c r="F170" s="22"/>
      <c r="G170" s="22">
        <f>UGHCCR!G144</f>
        <v>36</v>
      </c>
      <c r="H170" s="22">
        <f>UGHCCR!H144</f>
        <v>541</v>
      </c>
      <c r="I170" s="22"/>
      <c r="J170" s="22">
        <f>UGHCCR!J144</f>
        <v>46</v>
      </c>
      <c r="K170" s="22">
        <f>UGHCCR!K144</f>
        <v>697</v>
      </c>
      <c r="L170" s="22"/>
      <c r="M170" s="22">
        <f>UGHCCR!M144</f>
        <v>49</v>
      </c>
      <c r="N170" s="22">
        <f>UGHCCR!N144</f>
        <v>740</v>
      </c>
      <c r="O170" s="4"/>
      <c r="P170" s="4"/>
    </row>
    <row r="171" spans="1:16" ht="15.75">
      <c r="A171" s="4" t="str">
        <f>UGHCCR!A145</f>
        <v>  General Management</v>
      </c>
      <c r="B171" s="4"/>
      <c r="C171" s="4"/>
      <c r="D171" s="22">
        <f>UGHCCR!D145</f>
        <v>181</v>
      </c>
      <c r="E171" s="22">
        <f>UGHCCR!E145</f>
        <v>2526</v>
      </c>
      <c r="F171" s="22"/>
      <c r="G171" s="22">
        <f>UGHCCR!G145</f>
        <v>167</v>
      </c>
      <c r="H171" s="22">
        <f>UGHCCR!H145</f>
        <v>2289</v>
      </c>
      <c r="I171" s="22"/>
      <c r="J171" s="22">
        <f>UGHCCR!J145</f>
        <v>171</v>
      </c>
      <c r="K171" s="22">
        <f>UGHCCR!K145</f>
        <v>2513</v>
      </c>
      <c r="L171" s="22"/>
      <c r="M171" s="22">
        <f>UGHCCR!M145</f>
        <v>174</v>
      </c>
      <c r="N171" s="22">
        <f>UGHCCR!N145</f>
        <v>2545</v>
      </c>
      <c r="O171" s="4"/>
      <c r="P171" s="4"/>
    </row>
    <row r="172" spans="1:16" ht="15.75">
      <c r="A172" s="4" t="str">
        <f>UGHCCR!A146</f>
        <v>  Human Resource Management</v>
      </c>
      <c r="B172" s="4"/>
      <c r="C172" s="4"/>
      <c r="D172" s="22">
        <f>UGHCCR!D146</f>
        <v>54</v>
      </c>
      <c r="E172" s="22">
        <f>UGHCCR!E146</f>
        <v>773</v>
      </c>
      <c r="F172" s="22"/>
      <c r="G172" s="22">
        <f>UGHCCR!G146</f>
        <v>57</v>
      </c>
      <c r="H172" s="22">
        <f>UGHCCR!H146</f>
        <v>765</v>
      </c>
      <c r="I172" s="22"/>
      <c r="J172" s="22">
        <f>UGHCCR!J146</f>
        <v>61</v>
      </c>
      <c r="K172" s="22">
        <f>UGHCCR!K146</f>
        <v>871</v>
      </c>
      <c r="L172" s="22"/>
      <c r="M172" s="22">
        <f>UGHCCR!M146</f>
        <v>58</v>
      </c>
      <c r="N172" s="22">
        <f>UGHCCR!N146</f>
        <v>823</v>
      </c>
      <c r="O172" s="31"/>
      <c r="P172" s="32"/>
    </row>
    <row r="173" spans="1:14" ht="15.75">
      <c r="A173" s="4" t="str">
        <f>UGHCCR!A147</f>
        <v>  International Management</v>
      </c>
      <c r="B173" s="4"/>
      <c r="C173" s="4"/>
      <c r="D173" s="22">
        <f>UGHCCR!D147</f>
        <v>30</v>
      </c>
      <c r="E173" s="22">
        <f>UGHCCR!E147</f>
        <v>439</v>
      </c>
      <c r="F173" s="22"/>
      <c r="G173" s="22">
        <f>UGHCCR!G147</f>
        <v>25</v>
      </c>
      <c r="H173" s="22">
        <f>UGHCCR!H147</f>
        <v>374</v>
      </c>
      <c r="I173" s="22"/>
      <c r="J173" s="22">
        <f>UGHCCR!J147</f>
        <v>20</v>
      </c>
      <c r="K173" s="22">
        <f>UGHCCR!K147</f>
        <v>301</v>
      </c>
      <c r="L173" s="22"/>
      <c r="M173" s="22">
        <f>UGHCCR!M147</f>
        <v>19</v>
      </c>
      <c r="N173" s="22">
        <f>UGHCCR!N147</f>
        <v>274</v>
      </c>
    </row>
    <row r="174" spans="1:16" ht="15.75">
      <c r="A174" s="4" t="str">
        <f>UGHCCR!A148</f>
        <v>Marketing (BSBA)</v>
      </c>
      <c r="B174" s="4"/>
      <c r="C174" s="4"/>
      <c r="D174" s="22">
        <f>UGHCCR!D148</f>
        <v>253</v>
      </c>
      <c r="E174" s="22">
        <f>UGHCCR!E148</f>
        <v>3720</v>
      </c>
      <c r="F174" s="22"/>
      <c r="G174" s="22">
        <f>UGHCCR!G148</f>
        <v>282</v>
      </c>
      <c r="H174" s="22">
        <f>UGHCCR!H148</f>
        <v>4106</v>
      </c>
      <c r="I174" s="22"/>
      <c r="J174" s="22">
        <f>UGHCCR!J148</f>
        <v>262</v>
      </c>
      <c r="K174" s="22">
        <f>UGHCCR!K148</f>
        <v>3836</v>
      </c>
      <c r="L174" s="22"/>
      <c r="M174" s="22">
        <f>UGHCCR!M148</f>
        <v>242</v>
      </c>
      <c r="N174" s="22">
        <f>UGHCCR!N148</f>
        <v>3609</v>
      </c>
      <c r="O174" s="4"/>
      <c r="P174" s="4"/>
    </row>
    <row r="175" spans="1:16" ht="15.75">
      <c r="A175" s="25" t="s">
        <v>106</v>
      </c>
      <c r="B175" s="25"/>
      <c r="C175" s="25" t="s">
        <v>125</v>
      </c>
      <c r="D175" s="30">
        <f>SUM(D169:D174)</f>
        <v>552</v>
      </c>
      <c r="E175" s="31"/>
      <c r="F175" s="32"/>
      <c r="G175" s="30">
        <f>SUM(G169:G174)</f>
        <v>568</v>
      </c>
      <c r="H175" s="31"/>
      <c r="I175" s="32"/>
      <c r="J175" s="30">
        <f>SUM(J169:J174)</f>
        <v>566</v>
      </c>
      <c r="K175" s="31"/>
      <c r="L175" s="32"/>
      <c r="M175" s="30">
        <f>SUM(M169:M174)</f>
        <v>549</v>
      </c>
      <c r="N175" s="31"/>
      <c r="O175" s="4"/>
      <c r="P175" s="4"/>
    </row>
    <row r="176" spans="1:16" ht="15.75">
      <c r="A176" s="29"/>
      <c r="B176" s="29"/>
      <c r="C176" s="29"/>
      <c r="D176" s="46"/>
      <c r="E176" s="47"/>
      <c r="F176" s="45"/>
      <c r="G176" s="46"/>
      <c r="H176" s="47"/>
      <c r="I176" s="45"/>
      <c r="J176" s="46"/>
      <c r="K176" s="47"/>
      <c r="L176" s="45"/>
      <c r="M176" s="46"/>
      <c r="N176" s="47"/>
      <c r="O176" s="4"/>
      <c r="P176" s="4"/>
    </row>
    <row r="177" spans="1:16" ht="15.75">
      <c r="A177" s="4" t="str">
        <f>UGHCCR!A150</f>
        <v>Supply Chain Management (BSBA)</v>
      </c>
      <c r="B177" s="29"/>
      <c r="C177" s="29"/>
      <c r="D177" s="4">
        <f>UGHCCR!D150</f>
        <v>8</v>
      </c>
      <c r="E177" s="4">
        <f>UGHCCR!E150</f>
        <v>106</v>
      </c>
      <c r="F177" s="45"/>
      <c r="G177" s="4">
        <f>UGHCCR!G150</f>
        <v>41</v>
      </c>
      <c r="H177" s="4">
        <f>UGHCCR!H150</f>
        <v>599</v>
      </c>
      <c r="I177" s="45"/>
      <c r="J177" s="4">
        <f>UGHCCR!J150</f>
        <v>53</v>
      </c>
      <c r="K177" s="4">
        <f>UGHCCR!K150</f>
        <v>794</v>
      </c>
      <c r="L177" s="45"/>
      <c r="M177" s="4">
        <f>UGHCCR!M150</f>
        <v>67</v>
      </c>
      <c r="N177" s="4">
        <f>UGHCCR!N150</f>
        <v>971</v>
      </c>
      <c r="O177" s="4"/>
      <c r="P177" s="4"/>
    </row>
    <row r="178" spans="1:16" ht="15.75">
      <c r="A178" s="4" t="str">
        <f>UGHCCR!A151</f>
        <v>  Logistics</v>
      </c>
      <c r="B178" s="29"/>
      <c r="C178" s="29"/>
      <c r="D178" s="4">
        <f>UGHCCR!D151</f>
        <v>3</v>
      </c>
      <c r="E178" s="4">
        <f>UGHCCR!E151</f>
        <v>40</v>
      </c>
      <c r="F178" s="45"/>
      <c r="G178" s="4">
        <f>UGHCCR!G151</f>
        <v>9</v>
      </c>
      <c r="H178" s="4">
        <f>UGHCCR!H151</f>
        <v>128</v>
      </c>
      <c r="I178" s="45"/>
      <c r="J178" s="4">
        <f>UGHCCR!J151</f>
        <v>8</v>
      </c>
      <c r="K178" s="4">
        <f>UGHCCR!K151</f>
        <v>106</v>
      </c>
      <c r="L178" s="45"/>
      <c r="M178" s="4">
        <f>UGHCCR!M151</f>
        <v>8</v>
      </c>
      <c r="N178" s="4">
        <f>UGHCCR!N151</f>
        <v>116</v>
      </c>
      <c r="O178" s="4"/>
      <c r="P178" s="4"/>
    </row>
    <row r="179" spans="1:16" ht="15.75">
      <c r="A179" s="25" t="s">
        <v>106</v>
      </c>
      <c r="B179" s="25"/>
      <c r="C179" s="25" t="s">
        <v>190</v>
      </c>
      <c r="D179" s="30">
        <f>SUM(D177:D178)</f>
        <v>11</v>
      </c>
      <c r="E179" s="31"/>
      <c r="F179" s="32"/>
      <c r="G179" s="30">
        <f>SUM(G177:G178)</f>
        <v>50</v>
      </c>
      <c r="H179" s="31"/>
      <c r="I179" s="32"/>
      <c r="J179" s="30">
        <f>SUM(J177:J178)</f>
        <v>61</v>
      </c>
      <c r="K179" s="31"/>
      <c r="L179" s="32"/>
      <c r="M179" s="30">
        <f>SUM(M177:M178)</f>
        <v>75</v>
      </c>
      <c r="N179" s="31"/>
      <c r="O179" s="4"/>
      <c r="P179" s="4"/>
    </row>
    <row r="180" spans="1:16" ht="15.75">
      <c r="A180" s="4"/>
      <c r="B180" s="4"/>
      <c r="C180" s="4"/>
      <c r="D180" s="21"/>
      <c r="E180" s="21"/>
      <c r="F180" s="22"/>
      <c r="G180" s="21"/>
      <c r="H180" s="21"/>
      <c r="I180" s="22"/>
      <c r="J180" s="21"/>
      <c r="K180" s="21"/>
      <c r="L180" s="22"/>
      <c r="M180" s="21"/>
      <c r="N180" s="21"/>
      <c r="O180" s="31"/>
      <c r="P180" s="32"/>
    </row>
    <row r="181" spans="1:16" ht="15.75">
      <c r="A181" s="4" t="str">
        <f>UGHCCR!A153</f>
        <v>Business Administration (General)</v>
      </c>
      <c r="B181" s="4"/>
      <c r="C181" s="4"/>
      <c r="D181" s="22">
        <f>UGHCCR!D153</f>
        <v>242</v>
      </c>
      <c r="E181" s="22">
        <f>UGHCCR!E153</f>
        <v>3615</v>
      </c>
      <c r="F181" s="21"/>
      <c r="G181" s="22">
        <f>UGHCCR!G153</f>
        <v>240</v>
      </c>
      <c r="H181" s="22">
        <f>UGHCCR!H153</f>
        <v>3637</v>
      </c>
      <c r="I181" s="21"/>
      <c r="J181" s="22">
        <f>UGHCCR!J153</f>
        <v>229</v>
      </c>
      <c r="K181" s="22">
        <f>UGHCCR!K153</f>
        <v>3451</v>
      </c>
      <c r="L181" s="21"/>
      <c r="M181" s="22">
        <f>UGHCCR!M153</f>
        <v>225</v>
      </c>
      <c r="N181" s="22">
        <f>UGHCCR!N153</f>
        <v>3416</v>
      </c>
      <c r="P181" s="4"/>
    </row>
    <row r="182" spans="1:17" ht="15.75">
      <c r="A182" s="25" t="s">
        <v>106</v>
      </c>
      <c r="B182" s="25"/>
      <c r="C182" s="25" t="s">
        <v>126</v>
      </c>
      <c r="D182" s="30">
        <f>SUM(D181)</f>
        <v>242</v>
      </c>
      <c r="E182" s="31"/>
      <c r="F182" s="32"/>
      <c r="G182" s="30">
        <f>SUM(G181)</f>
        <v>240</v>
      </c>
      <c r="H182" s="31"/>
      <c r="I182" s="32"/>
      <c r="J182" s="30">
        <f>SUM(J181)</f>
        <v>229</v>
      </c>
      <c r="K182" s="31"/>
      <c r="L182" s="32"/>
      <c r="M182" s="30">
        <f>SUM(M181)</f>
        <v>225</v>
      </c>
      <c r="N182" s="31"/>
      <c r="O182" s="13"/>
      <c r="P182" s="4"/>
      <c r="Q182" s="13"/>
    </row>
    <row r="183" spans="1:17" ht="15.75">
      <c r="A183" s="4"/>
      <c r="B183" s="4"/>
      <c r="C183" s="4"/>
      <c r="D183" s="21"/>
      <c r="E183" s="21"/>
      <c r="F183" s="22"/>
      <c r="G183" s="21"/>
      <c r="H183" s="21"/>
      <c r="I183" s="22"/>
      <c r="J183" s="21"/>
      <c r="K183" s="21"/>
      <c r="L183" s="22"/>
      <c r="M183" s="21"/>
      <c r="N183" s="21"/>
      <c r="O183" s="3"/>
      <c r="P183" s="4"/>
      <c r="Q183" s="13"/>
    </row>
    <row r="184" spans="1:17" ht="15.75">
      <c r="A184" s="4" t="str">
        <f>UGHCCR!A155</f>
        <v>Business (General)</v>
      </c>
      <c r="B184" s="4"/>
      <c r="C184" s="4"/>
      <c r="D184" s="22">
        <f>UGHCCR!D155</f>
        <v>0</v>
      </c>
      <c r="E184" s="22">
        <f>UGHCCR!E155</f>
        <v>0</v>
      </c>
      <c r="F184" s="22"/>
      <c r="G184" s="22">
        <f>UGHCCR!G155</f>
        <v>0</v>
      </c>
      <c r="H184" s="22">
        <f>UGHCCR!H155</f>
        <v>0</v>
      </c>
      <c r="I184" s="22"/>
      <c r="J184" s="22">
        <f>UGHCCR!J155</f>
        <v>1</v>
      </c>
      <c r="K184" s="22">
        <f>UGHCCR!K155</f>
        <v>12</v>
      </c>
      <c r="L184" s="22"/>
      <c r="M184" s="22">
        <f>UGHCCR!M155</f>
        <v>0</v>
      </c>
      <c r="N184" s="22">
        <f>UGHCCR!N155</f>
        <v>0</v>
      </c>
      <c r="O184" s="31"/>
      <c r="P184" s="32"/>
      <c r="Q184" s="13"/>
    </row>
    <row r="185" spans="1:16" ht="15.75">
      <c r="A185" s="25" t="s">
        <v>106</v>
      </c>
      <c r="B185" s="25"/>
      <c r="C185" s="25" t="s">
        <v>127</v>
      </c>
      <c r="D185" s="30">
        <f>SUM(D184)</f>
        <v>0</v>
      </c>
      <c r="E185" s="31"/>
      <c r="F185" s="32"/>
      <c r="G185" s="30">
        <f>SUM(G184)</f>
        <v>0</v>
      </c>
      <c r="H185" s="31"/>
      <c r="I185" s="32"/>
      <c r="J185" s="30">
        <f>SUM(J184)</f>
        <v>1</v>
      </c>
      <c r="K185" s="31"/>
      <c r="L185" s="32"/>
      <c r="M185" s="30">
        <f>SUM(M184)</f>
        <v>0</v>
      </c>
      <c r="N185" s="31"/>
      <c r="P185" s="4"/>
    </row>
    <row r="186" spans="1:16" ht="15.75">
      <c r="A186" s="29"/>
      <c r="B186" s="29"/>
      <c r="C186" s="29"/>
      <c r="D186" s="46"/>
      <c r="E186" s="47"/>
      <c r="F186" s="45"/>
      <c r="G186" s="46"/>
      <c r="H186" s="47"/>
      <c r="I186" s="45"/>
      <c r="J186" s="46"/>
      <c r="K186" s="47"/>
      <c r="L186" s="45"/>
      <c r="M186" s="46"/>
      <c r="N186" s="47"/>
      <c r="P186" s="4"/>
    </row>
    <row r="187" spans="1:16" ht="15.75">
      <c r="A187" s="4" t="str">
        <f>UGHCCR!A157</f>
        <v>Certification Only</v>
      </c>
      <c r="B187" s="29"/>
      <c r="C187" s="29"/>
      <c r="D187" s="46"/>
      <c r="E187" s="47"/>
      <c r="F187" s="45"/>
      <c r="G187" s="46"/>
      <c r="H187" s="47"/>
      <c r="I187" s="45"/>
      <c r="J187" s="46"/>
      <c r="K187" s="47"/>
      <c r="L187" s="45"/>
      <c r="M187" s="46"/>
      <c r="N187" s="47"/>
      <c r="P187" s="4"/>
    </row>
    <row r="188" spans="1:16" ht="15.75">
      <c r="A188" s="4" t="str">
        <f>UGHCCR!A158</f>
        <v>  Information Tech for Business Ed</v>
      </c>
      <c r="B188" s="29"/>
      <c r="C188" s="29"/>
      <c r="D188" s="4">
        <f>UGHCCR!D158</f>
        <v>10</v>
      </c>
      <c r="E188" s="4">
        <f>UGHCCR!E158</f>
        <v>111</v>
      </c>
      <c r="F188" s="45"/>
      <c r="G188" s="4">
        <f>UGHCCR!G158</f>
        <v>12</v>
      </c>
      <c r="H188" s="4">
        <f>UGHCCR!H158</f>
        <v>144</v>
      </c>
      <c r="I188" s="45"/>
      <c r="J188" s="4">
        <f>UGHCCR!J158</f>
        <v>18</v>
      </c>
      <c r="K188" s="4">
        <f>UGHCCR!K158</f>
        <v>207</v>
      </c>
      <c r="L188" s="45"/>
      <c r="M188" s="4">
        <f>UGHCCR!M158</f>
        <v>22</v>
      </c>
      <c r="N188" s="4">
        <f>UGHCCR!N158</f>
        <v>229</v>
      </c>
      <c r="P188" s="4"/>
    </row>
    <row r="189" spans="1:17" ht="15.75">
      <c r="A189" s="25" t="s">
        <v>106</v>
      </c>
      <c r="B189" s="25"/>
      <c r="C189" s="25" t="s">
        <v>138</v>
      </c>
      <c r="D189" s="30">
        <f>SUM(D188:D188)</f>
        <v>10</v>
      </c>
      <c r="E189" s="31"/>
      <c r="F189" s="32"/>
      <c r="G189" s="30">
        <f>SUM(G188:G188)</f>
        <v>12</v>
      </c>
      <c r="H189" s="31"/>
      <c r="I189" s="32"/>
      <c r="J189" s="30">
        <f>SUM(J188:J188)</f>
        <v>18</v>
      </c>
      <c r="K189" s="31"/>
      <c r="L189" s="32"/>
      <c r="M189" s="30">
        <f>SUM(M188:M188)</f>
        <v>22</v>
      </c>
      <c r="N189" s="31"/>
      <c r="O189" s="4"/>
      <c r="Q189" s="13"/>
    </row>
    <row r="190" spans="1:17" ht="15.75">
      <c r="A190" s="4"/>
      <c r="B190" s="4"/>
      <c r="C190" s="4"/>
      <c r="D190" s="21"/>
      <c r="E190" s="21"/>
      <c r="F190" s="22"/>
      <c r="G190" s="21"/>
      <c r="H190" s="21"/>
      <c r="I190" s="22"/>
      <c r="J190" s="21"/>
      <c r="K190" s="21"/>
      <c r="L190" s="22"/>
      <c r="M190" s="21"/>
      <c r="N190" s="21"/>
      <c r="O190" s="31"/>
      <c r="P190" s="32"/>
      <c r="Q190" s="13"/>
    </row>
    <row r="191" spans="1:16" ht="15.75">
      <c r="A191" s="11" t="str">
        <f>UGHCCR!A161</f>
        <v>COLLEGE TOTAL</v>
      </c>
      <c r="B191" s="3"/>
      <c r="C191" s="3"/>
      <c r="D191" s="21">
        <f>UGHCCR!D161</f>
        <v>1425</v>
      </c>
      <c r="E191" s="21">
        <f>UGHCCR!E161</f>
        <v>20532</v>
      </c>
      <c r="F191" s="5"/>
      <c r="G191" s="21">
        <f>UGHCCR!G161</f>
        <v>1431</v>
      </c>
      <c r="H191" s="21">
        <f>UGHCCR!H161</f>
        <v>20726</v>
      </c>
      <c r="I191" s="5"/>
      <c r="J191" s="21">
        <f>UGHCCR!J161</f>
        <v>1433</v>
      </c>
      <c r="K191" s="21">
        <f>UGHCCR!K161</f>
        <v>21083</v>
      </c>
      <c r="L191" s="5"/>
      <c r="M191" s="21">
        <f>UGHCCR!M161</f>
        <v>1402</v>
      </c>
      <c r="N191" s="21">
        <f>UGHCCR!N161</f>
        <v>20533</v>
      </c>
      <c r="P191" s="4"/>
    </row>
    <row r="192" spans="1:17" ht="15.75">
      <c r="A192" s="12"/>
      <c r="B192" s="4"/>
      <c r="C192" s="4"/>
      <c r="D192" s="5"/>
      <c r="E192" s="5"/>
      <c r="F192" s="4"/>
      <c r="G192" s="5"/>
      <c r="H192" s="5"/>
      <c r="L192" s="4"/>
      <c r="O192" s="4"/>
      <c r="P192" s="4"/>
      <c r="Q192" s="13"/>
    </row>
    <row r="193" spans="1:17" ht="15.75">
      <c r="A193" s="4"/>
      <c r="B193" s="4"/>
      <c r="C193" s="4"/>
      <c r="F193" s="4"/>
      <c r="L193" s="4"/>
      <c r="O193" s="31"/>
      <c r="P193" s="32"/>
      <c r="Q193" s="13"/>
    </row>
    <row r="194" spans="1:16" ht="15.75">
      <c r="A194" s="4" t="str">
        <f>UGHCCR!A165</f>
        <v>College of Education and Human Services</v>
      </c>
      <c r="B194" s="4"/>
      <c r="C194" s="4"/>
      <c r="E194" s="13"/>
      <c r="F194" s="4"/>
      <c r="H194" s="13"/>
      <c r="L194" s="4"/>
      <c r="P194" s="4"/>
    </row>
    <row r="195" spans="1:16" ht="13.5" customHeight="1">
      <c r="A195" s="4"/>
      <c r="B195" s="4"/>
      <c r="C195" s="4"/>
      <c r="D195" s="4" t="str">
        <f>UGHCCR!D166</f>
        <v>Fall '07</v>
      </c>
      <c r="E195" s="1"/>
      <c r="G195" s="4" t="str">
        <f>UGHCCR!G166</f>
        <v>Fall '08</v>
      </c>
      <c r="H195" s="1"/>
      <c r="J195" s="4" t="str">
        <f>UGHCCR!J166</f>
        <v>Fall '09</v>
      </c>
      <c r="K195" s="1"/>
      <c r="M195" s="4" t="str">
        <f>UGHCCR!M166</f>
        <v>Fall '10</v>
      </c>
      <c r="N195" s="1"/>
      <c r="P195" s="4"/>
    </row>
    <row r="196" spans="1:16" ht="13.5" customHeight="1">
      <c r="A196" s="4" t="str">
        <f>UGHCCR!A167</f>
        <v>Degree Program</v>
      </c>
      <c r="B196" s="4"/>
      <c r="C196" s="4"/>
      <c r="D196" s="4" t="str">
        <f>UGHCCR!D167</f>
        <v>Head</v>
      </c>
      <c r="E196" s="4" t="str">
        <f>UGHCCR!E167</f>
        <v> Credit</v>
      </c>
      <c r="F196" s="4"/>
      <c r="G196" s="4" t="str">
        <f>UGHCCR!G167</f>
        <v>Head</v>
      </c>
      <c r="H196" s="4" t="str">
        <f>UGHCCR!H167</f>
        <v> Credit</v>
      </c>
      <c r="I196" s="4"/>
      <c r="J196" s="4" t="str">
        <f>UGHCCR!J167</f>
        <v>Head</v>
      </c>
      <c r="K196" s="4" t="str">
        <f>UGHCCR!K167</f>
        <v> Credit</v>
      </c>
      <c r="L196" s="4"/>
      <c r="M196" s="4" t="str">
        <f>UGHCCR!M167</f>
        <v>Head</v>
      </c>
      <c r="N196" s="4" t="str">
        <f>UGHCCR!N167</f>
        <v> Credit</v>
      </c>
      <c r="O196" s="11"/>
      <c r="P196" s="3"/>
    </row>
    <row r="197" spans="1:17" ht="13.5" customHeight="1">
      <c r="A197" s="4" t="str">
        <f>UGHCCR!A168</f>
        <v>  Concentration</v>
      </c>
      <c r="B197" s="4"/>
      <c r="C197" s="4"/>
      <c r="D197" s="4" t="str">
        <f>UGHCCR!D168</f>
        <v>Count</v>
      </c>
      <c r="E197" s="4" t="str">
        <f>UGHCCR!E168</f>
        <v> Hours</v>
      </c>
      <c r="F197" s="4"/>
      <c r="G197" s="4" t="str">
        <f>UGHCCR!G168</f>
        <v>Count</v>
      </c>
      <c r="H197" s="4" t="str">
        <f>UGHCCR!H168</f>
        <v> Hours</v>
      </c>
      <c r="I197" s="4"/>
      <c r="J197" s="4" t="str">
        <f>UGHCCR!J168</f>
        <v>Count</v>
      </c>
      <c r="K197" s="4" t="str">
        <f>UGHCCR!K168</f>
        <v> Hours</v>
      </c>
      <c r="L197" s="4"/>
      <c r="M197" s="4" t="str">
        <f>UGHCCR!M168</f>
        <v>Count</v>
      </c>
      <c r="N197" s="4" t="str">
        <f>UGHCCR!N168</f>
        <v> Hours</v>
      </c>
      <c r="P197" s="4"/>
      <c r="Q197" s="5"/>
    </row>
    <row r="198" spans="1:16" ht="13.5" customHeight="1">
      <c r="A198" s="4"/>
      <c r="B198" s="4"/>
      <c r="C198" s="4"/>
      <c r="E198" s="13"/>
      <c r="F198" s="4"/>
      <c r="H198" s="13"/>
      <c r="I198" s="4"/>
      <c r="K198" s="13"/>
      <c r="L198" s="4"/>
      <c r="N198" s="13"/>
      <c r="P198" s="4"/>
    </row>
    <row r="199" spans="1:17" ht="16.5" customHeight="1">
      <c r="A199" s="4" t="str">
        <f>UGHCCR!A170</f>
        <v>Criminal Justice (BS)</v>
      </c>
      <c r="B199" s="4"/>
      <c r="C199" s="4"/>
      <c r="D199" s="22">
        <f>UGHCCR!D170</f>
        <v>350</v>
      </c>
      <c r="E199" s="22">
        <f>UGHCCR!E170</f>
        <v>5031</v>
      </c>
      <c r="F199" s="22"/>
      <c r="G199" s="22">
        <f>UGHCCR!G170</f>
        <v>338</v>
      </c>
      <c r="H199" s="22">
        <f>UGHCCR!H170</f>
        <v>4867</v>
      </c>
      <c r="I199" s="22"/>
      <c r="J199" s="22">
        <f>UGHCCR!J170</f>
        <v>430</v>
      </c>
      <c r="K199" s="22">
        <f>UGHCCR!K170</f>
        <v>6086</v>
      </c>
      <c r="L199" s="22"/>
      <c r="M199" s="22">
        <f>UGHCCR!M170</f>
        <v>537</v>
      </c>
      <c r="N199" s="22">
        <f>UGHCCR!N170</f>
        <v>7668</v>
      </c>
      <c r="P199" s="4"/>
      <c r="Q199" s="13"/>
    </row>
    <row r="200" spans="1:17" ht="16.5" customHeight="1">
      <c r="A200" s="4" t="str">
        <f>UGHCCR!A171</f>
        <v>  Generalist (Obsolete)</v>
      </c>
      <c r="B200" s="4"/>
      <c r="C200" s="4"/>
      <c r="D200" s="22">
        <f>UGHCCR!D171</f>
        <v>5</v>
      </c>
      <c r="E200" s="22">
        <f>UGHCCR!E171</f>
        <v>54</v>
      </c>
      <c r="F200" s="22"/>
      <c r="G200" s="22">
        <f>UGHCCR!G171</f>
        <v>0</v>
      </c>
      <c r="H200" s="22">
        <f>UGHCCR!H171</f>
        <v>0</v>
      </c>
      <c r="I200" s="22"/>
      <c r="J200" s="22">
        <f>UGHCCR!J171</f>
        <v>1</v>
      </c>
      <c r="K200" s="22">
        <f>UGHCCR!K171</f>
        <v>3</v>
      </c>
      <c r="L200" s="22"/>
      <c r="M200" s="22">
        <f>UGHCCR!M171</f>
        <v>0</v>
      </c>
      <c r="N200" s="22">
        <f>UGHCCR!N171</f>
        <v>0</v>
      </c>
      <c r="O200" s="1"/>
      <c r="Q200" s="1"/>
    </row>
    <row r="201" spans="1:17" ht="16.5" customHeight="1">
      <c r="A201" s="4" t="str">
        <f>UGHCCR!A172</f>
        <v>  Juvenile &amp; Adult Corrections (Obsolete)</v>
      </c>
      <c r="B201" s="4"/>
      <c r="C201" s="4"/>
      <c r="D201" s="22">
        <f>UGHCCR!D172</f>
        <v>2</v>
      </c>
      <c r="E201" s="22">
        <f>UGHCCR!E172</f>
        <v>33</v>
      </c>
      <c r="F201" s="22"/>
      <c r="G201" s="22">
        <f>UGHCCR!G172</f>
        <v>0</v>
      </c>
      <c r="H201" s="22">
        <f>UGHCCR!H172</f>
        <v>0</v>
      </c>
      <c r="I201" s="22"/>
      <c r="J201" s="22">
        <f>UGHCCR!J172</f>
        <v>0</v>
      </c>
      <c r="K201" s="22">
        <f>UGHCCR!K172</f>
        <v>0</v>
      </c>
      <c r="L201" s="22"/>
      <c r="M201" s="22">
        <f>UGHCCR!M172</f>
        <v>0</v>
      </c>
      <c r="N201" s="22">
        <f>UGHCCR!N172</f>
        <v>0</v>
      </c>
      <c r="O201" s="4"/>
      <c r="P201" s="4"/>
      <c r="Q201" s="13"/>
    </row>
    <row r="202" spans="1:17" ht="16.5" customHeight="1">
      <c r="A202" s="4" t="str">
        <f>UGHCCR!A173</f>
        <v>  Law Enforcement (Obsolete)</v>
      </c>
      <c r="B202" s="4"/>
      <c r="C202" s="4"/>
      <c r="D202" s="22">
        <f>UGHCCR!D173</f>
        <v>3</v>
      </c>
      <c r="E202" s="22">
        <f>UGHCCR!E173</f>
        <v>39</v>
      </c>
      <c r="F202" s="22"/>
      <c r="G202" s="22">
        <f>UGHCCR!G173</f>
        <v>0</v>
      </c>
      <c r="H202" s="22">
        <f>UGHCCR!H173</f>
        <v>0</v>
      </c>
      <c r="I202" s="22"/>
      <c r="J202" s="22">
        <f>UGHCCR!J173</f>
        <v>0</v>
      </c>
      <c r="K202" s="22">
        <f>UGHCCR!K173</f>
        <v>0</v>
      </c>
      <c r="L202" s="22"/>
      <c r="M202" s="22">
        <f>UGHCCR!M173</f>
        <v>0</v>
      </c>
      <c r="N202" s="22">
        <f>UGHCCR!N173</f>
        <v>0</v>
      </c>
      <c r="O202" s="13"/>
      <c r="P202" s="4"/>
      <c r="Q202" s="13"/>
    </row>
    <row r="203" spans="1:16" ht="16.5" customHeight="1">
      <c r="A203" s="25" t="s">
        <v>106</v>
      </c>
      <c r="B203" s="25"/>
      <c r="C203" s="25" t="s">
        <v>128</v>
      </c>
      <c r="D203" s="30">
        <f>SUM(D199:D202)</f>
        <v>360</v>
      </c>
      <c r="E203" s="31"/>
      <c r="F203" s="32"/>
      <c r="G203" s="30">
        <f>SUM(G199:G202)</f>
        <v>338</v>
      </c>
      <c r="H203" s="31"/>
      <c r="I203" s="32"/>
      <c r="J203" s="30">
        <f>SUM(J199:J202)</f>
        <v>431</v>
      </c>
      <c r="K203" s="31"/>
      <c r="L203" s="32"/>
      <c r="M203" s="30">
        <f>SUM(M199:M202)</f>
        <v>537</v>
      </c>
      <c r="N203" s="31"/>
      <c r="O203" s="4"/>
      <c r="P203" s="4"/>
    </row>
    <row r="204" spans="1:16" ht="16.5" customHeight="1">
      <c r="A204" s="3"/>
      <c r="B204" s="4"/>
      <c r="C204" s="4"/>
      <c r="D204" s="21"/>
      <c r="E204" s="19"/>
      <c r="F204" s="22"/>
      <c r="G204" s="21"/>
      <c r="H204" s="19"/>
      <c r="I204" s="22"/>
      <c r="J204" s="21"/>
      <c r="K204" s="19"/>
      <c r="L204" s="22"/>
      <c r="M204" s="21"/>
      <c r="N204" s="19"/>
      <c r="O204" s="4"/>
      <c r="P204" s="4"/>
    </row>
    <row r="205" spans="1:16" ht="16.5" customHeight="1">
      <c r="A205" s="33" t="str">
        <f>UGHCCR!A175</f>
        <v>Exercise Science (BS)</v>
      </c>
      <c r="B205" s="34"/>
      <c r="C205" s="34" t="s">
        <v>135</v>
      </c>
      <c r="D205" s="66">
        <f>UGHCCR!D175</f>
        <v>109</v>
      </c>
      <c r="E205" s="66"/>
      <c r="F205" s="67"/>
      <c r="G205" s="66">
        <f>UGHCCR!G175</f>
        <v>129</v>
      </c>
      <c r="H205" s="66"/>
      <c r="I205" s="67"/>
      <c r="J205" s="66">
        <f>UGHCCR!J175</f>
        <v>153</v>
      </c>
      <c r="K205" s="66"/>
      <c r="L205" s="66"/>
      <c r="M205" s="66">
        <f>UGHCCR!M175</f>
        <v>160</v>
      </c>
      <c r="N205" s="66"/>
      <c r="O205" s="4"/>
      <c r="P205" s="4"/>
    </row>
    <row r="206" spans="1:16" ht="16.5" customHeight="1">
      <c r="A206" s="3"/>
      <c r="B206" s="4"/>
      <c r="C206" s="4"/>
      <c r="D206" s="21"/>
      <c r="E206" s="19"/>
      <c r="F206" s="21"/>
      <c r="G206" s="21"/>
      <c r="H206" s="21"/>
      <c r="I206" s="21"/>
      <c r="J206" s="21"/>
      <c r="K206" s="21"/>
      <c r="L206" s="22"/>
      <c r="M206" s="21"/>
      <c r="N206" s="21"/>
      <c r="O206" s="4"/>
      <c r="P206" s="4"/>
    </row>
    <row r="207" spans="1:16" ht="16.5" customHeight="1">
      <c r="A207" s="4" t="str">
        <f>UGHCCR!A177</f>
        <v>Social Work (BSW)</v>
      </c>
      <c r="B207" s="4"/>
      <c r="C207" s="4"/>
      <c r="D207" s="22">
        <f>UGHCCR!D177</f>
        <v>193</v>
      </c>
      <c r="E207" s="22">
        <f>UGHCCR!E177</f>
        <v>2490</v>
      </c>
      <c r="F207" s="22"/>
      <c r="G207" s="22">
        <f>UGHCCR!G177</f>
        <v>163</v>
      </c>
      <c r="H207" s="22">
        <f>UGHCCR!H177</f>
        <v>2202</v>
      </c>
      <c r="I207" s="22"/>
      <c r="J207" s="22">
        <f>UGHCCR!J177</f>
        <v>180</v>
      </c>
      <c r="K207" s="22">
        <f>UGHCCR!K177</f>
        <v>2516</v>
      </c>
      <c r="L207" s="22"/>
      <c r="M207" s="22">
        <f>UGHCCR!M177</f>
        <v>203</v>
      </c>
      <c r="N207" s="22">
        <f>UGHCCR!N177</f>
        <v>2727</v>
      </c>
      <c r="O207" s="4"/>
      <c r="P207" s="4"/>
    </row>
    <row r="208" spans="1:16" ht="16.5" customHeight="1">
      <c r="A208" s="25" t="s">
        <v>106</v>
      </c>
      <c r="B208" s="25"/>
      <c r="C208" s="25" t="s">
        <v>129</v>
      </c>
      <c r="D208" s="30">
        <f>SUM(D207:D207)</f>
        <v>193</v>
      </c>
      <c r="E208" s="31"/>
      <c r="F208" s="32"/>
      <c r="G208" s="30">
        <f>SUM(G207:G207)</f>
        <v>163</v>
      </c>
      <c r="H208" s="31"/>
      <c r="I208" s="32"/>
      <c r="J208" s="30">
        <f>SUM(J207:J207)</f>
        <v>180</v>
      </c>
      <c r="K208" s="31"/>
      <c r="L208" s="32"/>
      <c r="M208" s="30">
        <f>SUM(M207:M207)</f>
        <v>203</v>
      </c>
      <c r="N208" s="31"/>
      <c r="O208" s="4"/>
      <c r="P208" s="4"/>
    </row>
    <row r="209" spans="1:16" ht="16.5" customHeight="1">
      <c r="A209" s="4"/>
      <c r="B209" s="4"/>
      <c r="C209" s="4"/>
      <c r="D209" s="21"/>
      <c r="E209" s="19"/>
      <c r="F209" s="22"/>
      <c r="G209" s="21"/>
      <c r="H209" s="19"/>
      <c r="I209" s="22"/>
      <c r="J209" s="21"/>
      <c r="K209" s="19"/>
      <c r="L209" s="22"/>
      <c r="M209" s="21"/>
      <c r="N209" s="19"/>
      <c r="O209" s="31"/>
      <c r="P209" s="32"/>
    </row>
    <row r="210" spans="1:17" ht="16.5" customHeight="1">
      <c r="A210" s="4" t="str">
        <f>UGHCCR!A179</f>
        <v>Elementary Education (BSEd)</v>
      </c>
      <c r="B210" s="4"/>
      <c r="C210" s="4"/>
      <c r="D210" s="22">
        <f>UGHCCR!D179</f>
        <v>529</v>
      </c>
      <c r="E210" s="22">
        <f>UGHCCR!E179</f>
        <v>7745</v>
      </c>
      <c r="F210" s="22"/>
      <c r="G210" s="22">
        <f>UGHCCR!G179</f>
        <v>533</v>
      </c>
      <c r="H210" s="22">
        <f>UGHCCR!H179</f>
        <v>7809</v>
      </c>
      <c r="I210" s="22"/>
      <c r="J210" s="22">
        <f>UGHCCR!J179</f>
        <v>491</v>
      </c>
      <c r="K210" s="22">
        <f>UGHCCR!K179</f>
        <v>7108</v>
      </c>
      <c r="L210" s="22"/>
      <c r="M210" s="22">
        <f>UGHCCR!M179</f>
        <v>387</v>
      </c>
      <c r="N210" s="22">
        <f>UGHCCR!N179</f>
        <v>5582</v>
      </c>
      <c r="O210" s="13"/>
      <c r="P210" s="4"/>
      <c r="Q210" s="13"/>
    </row>
    <row r="211" spans="1:17" ht="16.5" customHeight="1">
      <c r="A211" s="4" t="str">
        <f>UGHCCR!A180</f>
        <v>  Chemistry</v>
      </c>
      <c r="B211" s="4"/>
      <c r="C211" s="4"/>
      <c r="D211" s="22">
        <f>UGHCCR!D180</f>
        <v>0</v>
      </c>
      <c r="E211" s="22">
        <f>UGHCCR!E180</f>
        <v>0</v>
      </c>
      <c r="F211" s="22"/>
      <c r="G211" s="22">
        <f>UGHCCR!G180</f>
        <v>0</v>
      </c>
      <c r="H211" s="22">
        <f>UGHCCR!H180</f>
        <v>0</v>
      </c>
      <c r="I211" s="22"/>
      <c r="J211" s="22">
        <f>UGHCCR!J180</f>
        <v>0</v>
      </c>
      <c r="K211" s="22">
        <f>UGHCCR!K180</f>
        <v>0</v>
      </c>
      <c r="L211" s="22"/>
      <c r="M211" s="22">
        <f>UGHCCR!M180</f>
        <v>1</v>
      </c>
      <c r="N211" s="22">
        <f>UGHCCR!N180</f>
        <v>18</v>
      </c>
      <c r="O211" s="13"/>
      <c r="P211" s="4"/>
      <c r="Q211" s="13"/>
    </row>
    <row r="212" spans="1:16" ht="16.5" customHeight="1">
      <c r="A212" s="4" t="str">
        <f>UGHCCR!A181</f>
        <v>  Early Childhood</v>
      </c>
      <c r="B212" s="4"/>
      <c r="C212" s="4"/>
      <c r="D212" s="22" t="str">
        <f>UGHCCR!D181</f>
        <v>----</v>
      </c>
      <c r="E212" s="22" t="str">
        <f>UGHCCR!E181</f>
        <v>----</v>
      </c>
      <c r="F212" s="22"/>
      <c r="G212" s="22">
        <f>UGHCCR!G181</f>
        <v>1</v>
      </c>
      <c r="H212" s="22">
        <f>UGHCCR!H181</f>
        <v>6</v>
      </c>
      <c r="I212" s="22"/>
      <c r="J212" s="22">
        <f>UGHCCR!J181</f>
        <v>109</v>
      </c>
      <c r="K212" s="22">
        <f>UGHCCR!K181</f>
        <v>1618</v>
      </c>
      <c r="L212" s="22"/>
      <c r="M212" s="22">
        <f>UGHCCR!M181</f>
        <v>190</v>
      </c>
      <c r="N212" s="22">
        <f>UGHCCR!N181</f>
        <v>2802</v>
      </c>
      <c r="O212" s="33"/>
      <c r="P212" s="33"/>
    </row>
    <row r="213" spans="1:17" ht="16.5" customHeight="1">
      <c r="A213" s="4" t="str">
        <f>UGHCCR!A182</f>
        <v>  Environmental Education</v>
      </c>
      <c r="B213" s="4"/>
      <c r="C213" s="4"/>
      <c r="D213" s="22">
        <f>UGHCCR!D182</f>
        <v>6</v>
      </c>
      <c r="E213" s="22">
        <f>UGHCCR!E182</f>
        <v>91</v>
      </c>
      <c r="F213" s="22"/>
      <c r="G213" s="22">
        <f>UGHCCR!G182</f>
        <v>4</v>
      </c>
      <c r="H213" s="22">
        <f>UGHCCR!H182</f>
        <v>60</v>
      </c>
      <c r="I213" s="22"/>
      <c r="J213" s="22">
        <f>UGHCCR!J182</f>
        <v>4</v>
      </c>
      <c r="K213" s="22">
        <f>UGHCCR!K182</f>
        <v>60</v>
      </c>
      <c r="L213" s="22"/>
      <c r="M213" s="22">
        <f>UGHCCR!M182</f>
        <v>6</v>
      </c>
      <c r="N213" s="22">
        <f>UGHCCR!N182</f>
        <v>96</v>
      </c>
      <c r="P213" s="4"/>
      <c r="Q213" s="13"/>
    </row>
    <row r="214" spans="1:16" ht="16.5" customHeight="1">
      <c r="A214" s="4" t="str">
        <f>UGHCCR!A183</f>
        <v>  Mathematics</v>
      </c>
      <c r="B214" s="9"/>
      <c r="C214" s="9"/>
      <c r="D214" s="22">
        <f>UGHCCR!D183</f>
        <v>13</v>
      </c>
      <c r="E214" s="22">
        <f>UGHCCR!E183</f>
        <v>193</v>
      </c>
      <c r="F214" s="22"/>
      <c r="G214" s="22">
        <f>UGHCCR!G183</f>
        <v>10</v>
      </c>
      <c r="H214" s="22">
        <f>UGHCCR!H183</f>
        <v>152</v>
      </c>
      <c r="I214" s="22"/>
      <c r="J214" s="22">
        <f>UGHCCR!J183</f>
        <v>8</v>
      </c>
      <c r="K214" s="22">
        <f>UGHCCR!K183</f>
        <v>119</v>
      </c>
      <c r="L214" s="22"/>
      <c r="M214" s="22">
        <f>UGHCCR!M183</f>
        <v>9</v>
      </c>
      <c r="N214" s="22">
        <f>UGHCCR!N183</f>
        <v>133</v>
      </c>
      <c r="O214" s="4"/>
      <c r="P214" s="4"/>
    </row>
    <row r="215" spans="1:16" ht="16.5" customHeight="1">
      <c r="A215" s="4" t="str">
        <f>UGHCCR!A184</f>
        <v>  Multicultural</v>
      </c>
      <c r="B215" s="9"/>
      <c r="C215" s="9"/>
      <c r="D215" s="22">
        <f>UGHCCR!D184</f>
        <v>0</v>
      </c>
      <c r="E215" s="22">
        <f>UGHCCR!E184</f>
        <v>0</v>
      </c>
      <c r="F215" s="22"/>
      <c r="G215" s="22">
        <f>UGHCCR!G184</f>
        <v>0</v>
      </c>
      <c r="H215" s="22">
        <f>UGHCCR!H184</f>
        <v>0</v>
      </c>
      <c r="I215" s="22"/>
      <c r="J215" s="22">
        <f>UGHCCR!J184</f>
        <v>0</v>
      </c>
      <c r="K215" s="22">
        <f>UGHCCR!K184</f>
        <v>0</v>
      </c>
      <c r="L215" s="22"/>
      <c r="M215" s="22">
        <f>UGHCCR!M184</f>
        <v>1</v>
      </c>
      <c r="N215" s="22">
        <f>UGHCCR!N184</f>
        <v>15</v>
      </c>
      <c r="O215" s="4"/>
      <c r="P215" s="4"/>
    </row>
    <row r="216" spans="1:17" ht="16.5" customHeight="1">
      <c r="A216" s="4" t="str">
        <f>UGHCCR!A185</f>
        <v>  Special Education</v>
      </c>
      <c r="B216" s="9"/>
      <c r="C216" s="9"/>
      <c r="D216" s="4">
        <f>UGHCCR!D185</f>
        <v>18</v>
      </c>
      <c r="E216" s="4">
        <f>UGHCCR!E185</f>
        <v>273</v>
      </c>
      <c r="F216" s="22"/>
      <c r="G216" s="4">
        <f>UGHCCR!G185</f>
        <v>46</v>
      </c>
      <c r="H216" s="4">
        <f>UGHCCR!H185</f>
        <v>717</v>
      </c>
      <c r="I216" s="22"/>
      <c r="J216" s="4">
        <f>UGHCCR!J185</f>
        <v>45</v>
      </c>
      <c r="K216" s="4">
        <f>UGHCCR!K185</f>
        <v>751</v>
      </c>
      <c r="L216" s="22"/>
      <c r="M216" s="4">
        <f>UGHCCR!M185</f>
        <v>20</v>
      </c>
      <c r="N216" s="4">
        <f>UGHCCR!N185</f>
        <v>334</v>
      </c>
      <c r="O216" s="13"/>
      <c r="P216" s="4"/>
      <c r="Q216" s="13"/>
    </row>
    <row r="217" spans="1:16" ht="16.5" customHeight="1">
      <c r="A217" s="4" t="str">
        <f>UGHCCR!A186</f>
        <v>  TESOL</v>
      </c>
      <c r="B217" s="9"/>
      <c r="C217" s="9"/>
      <c r="D217" s="22">
        <f>UGHCCR!D186</f>
        <v>0</v>
      </c>
      <c r="E217" s="22">
        <f>UGHCCR!E186</f>
        <v>0</v>
      </c>
      <c r="F217" s="22"/>
      <c r="G217" s="22">
        <f>UGHCCR!G186</f>
        <v>0</v>
      </c>
      <c r="H217" s="22">
        <f>UGHCCR!H186</f>
        <v>0</v>
      </c>
      <c r="I217" s="22"/>
      <c r="J217" s="22">
        <f>UGHCCR!J186</f>
        <v>0</v>
      </c>
      <c r="K217" s="22">
        <f>UGHCCR!K186</f>
        <v>0</v>
      </c>
      <c r="L217" s="22"/>
      <c r="M217" s="22">
        <f>UGHCCR!M186</f>
        <v>1</v>
      </c>
      <c r="N217" s="22">
        <f>UGHCCR!N188</f>
        <v>12</v>
      </c>
      <c r="O217" s="4"/>
      <c r="P217" s="4"/>
    </row>
    <row r="218" spans="1:16" ht="16.5" customHeight="1">
      <c r="A218" s="4" t="str">
        <f>UGHCCR!A188</f>
        <v>Mid Level/Elem: GR 4-8 (BSED)</v>
      </c>
      <c r="B218" s="17"/>
      <c r="C218" s="17"/>
      <c r="D218" s="22" t="str">
        <f>UGHCCR!D188</f>
        <v>----</v>
      </c>
      <c r="E218" s="22" t="str">
        <f>UGHCCR!E188</f>
        <v>----</v>
      </c>
      <c r="F218" s="22"/>
      <c r="G218" s="22" t="str">
        <f>UGHCCR!G188</f>
        <v>----</v>
      </c>
      <c r="H218" s="22" t="str">
        <f>UGHCCR!H188</f>
        <v>----</v>
      </c>
      <c r="I218" s="22"/>
      <c r="J218" s="22">
        <f>UGHCCR!J188</f>
        <v>1</v>
      </c>
      <c r="K218" s="22">
        <f>UGHCCR!K188</f>
        <v>15</v>
      </c>
      <c r="L218" s="22"/>
      <c r="M218" s="22">
        <f>UGHCCR!M188</f>
        <v>1</v>
      </c>
      <c r="N218" s="22">
        <f>UGHCCR!N188</f>
        <v>12</v>
      </c>
      <c r="O218" s="4"/>
      <c r="P218" s="4"/>
    </row>
    <row r="219" spans="1:16" ht="16.5" customHeight="1">
      <c r="A219" s="4" t="str">
        <f>UGHCCR!A189</f>
        <v>  Language Arts</v>
      </c>
      <c r="B219" s="17"/>
      <c r="C219" s="17"/>
      <c r="D219" s="22" t="str">
        <f>UGHCCR!D189</f>
        <v>----</v>
      </c>
      <c r="E219" s="22" t="str">
        <f>UGHCCR!E189</f>
        <v>----</v>
      </c>
      <c r="F219" s="22"/>
      <c r="G219" s="22" t="str">
        <f>UGHCCR!G189</f>
        <v>----</v>
      </c>
      <c r="H219" s="22" t="str">
        <f>UGHCCR!H189</f>
        <v>----</v>
      </c>
      <c r="I219" s="22"/>
      <c r="J219" s="22" t="str">
        <f>UGHCCR!J189</f>
        <v>----</v>
      </c>
      <c r="K219" s="22" t="str">
        <f>UGHCCR!K189</f>
        <v>----</v>
      </c>
      <c r="L219" s="22"/>
      <c r="M219" s="22">
        <f>UGHCCR!M189</f>
        <v>31</v>
      </c>
      <c r="N219" s="22">
        <f>UGHCCR!N189</f>
        <v>459</v>
      </c>
      <c r="O219" s="4"/>
      <c r="P219" s="4"/>
    </row>
    <row r="220" spans="1:16" ht="16.5" customHeight="1">
      <c r="A220" s="4" t="str">
        <f>UGHCCR!A190</f>
        <v>  Math</v>
      </c>
      <c r="B220" s="17"/>
      <c r="C220" s="17"/>
      <c r="D220" s="22" t="str">
        <f>UGHCCR!D190</f>
        <v>----</v>
      </c>
      <c r="E220" s="22" t="str">
        <f>UGHCCR!E190</f>
        <v>----</v>
      </c>
      <c r="F220" s="22"/>
      <c r="G220" s="22" t="str">
        <f>UGHCCR!G190</f>
        <v>----</v>
      </c>
      <c r="H220" s="22" t="str">
        <f>UGHCCR!H190</f>
        <v>----</v>
      </c>
      <c r="I220" s="22"/>
      <c r="J220" s="22" t="str">
        <f>UGHCCR!J190</f>
        <v>----</v>
      </c>
      <c r="K220" s="22" t="str">
        <f>UGHCCR!K190</f>
        <v>----</v>
      </c>
      <c r="L220" s="22"/>
      <c r="M220" s="22">
        <f>UGHCCR!M190</f>
        <v>12</v>
      </c>
      <c r="N220" s="22">
        <f>UGHCCR!N190</f>
        <v>181</v>
      </c>
      <c r="O220" s="4"/>
      <c r="P220" s="4"/>
    </row>
    <row r="221" spans="1:16" ht="16.5" customHeight="1">
      <c r="A221" s="4" t="str">
        <f>UGHCCR!A191</f>
        <v>  Math and Language Arts</v>
      </c>
      <c r="B221" s="17"/>
      <c r="C221" s="17"/>
      <c r="D221" s="22" t="str">
        <f>UGHCCR!D191</f>
        <v>----</v>
      </c>
      <c r="E221" s="22" t="str">
        <f>UGHCCR!E191</f>
        <v>----</v>
      </c>
      <c r="F221" s="22"/>
      <c r="G221" s="22" t="str">
        <f>UGHCCR!G191</f>
        <v>----</v>
      </c>
      <c r="H221" s="22" t="str">
        <f>UGHCCR!H191</f>
        <v>----</v>
      </c>
      <c r="I221" s="22"/>
      <c r="J221" s="22" t="str">
        <f>UGHCCR!J191</f>
        <v>----</v>
      </c>
      <c r="K221" s="22" t="str">
        <f>UGHCCR!K191</f>
        <v>----</v>
      </c>
      <c r="L221" s="22"/>
      <c r="M221" s="22">
        <f>UGHCCR!M191</f>
        <v>26</v>
      </c>
      <c r="N221" s="22">
        <f>UGHCCR!N191</f>
        <v>396</v>
      </c>
      <c r="O221" s="4"/>
      <c r="P221" s="4"/>
    </row>
    <row r="222" spans="1:16" ht="16.5" customHeight="1">
      <c r="A222" s="4" t="str">
        <f>UGHCCR!A192</f>
        <v>  Math and Science</v>
      </c>
      <c r="B222" s="17"/>
      <c r="C222" s="17"/>
      <c r="D222" s="22" t="str">
        <f>UGHCCR!D192</f>
        <v>----</v>
      </c>
      <c r="E222" s="22" t="str">
        <f>UGHCCR!E192</f>
        <v>----</v>
      </c>
      <c r="F222" s="22"/>
      <c r="G222" s="22" t="str">
        <f>UGHCCR!G192</f>
        <v>----</v>
      </c>
      <c r="H222" s="22" t="str">
        <f>UGHCCR!H192</f>
        <v>----</v>
      </c>
      <c r="I222" s="22"/>
      <c r="J222" s="22" t="str">
        <f>UGHCCR!J192</f>
        <v>----</v>
      </c>
      <c r="K222" s="22" t="str">
        <f>UGHCCR!K192</f>
        <v>----</v>
      </c>
      <c r="L222" s="22"/>
      <c r="M222" s="22">
        <f>UGHCCR!M192</f>
        <v>20</v>
      </c>
      <c r="N222" s="22">
        <f>UGHCCR!N192</f>
        <v>294</v>
      </c>
      <c r="O222" s="4"/>
      <c r="P222" s="4"/>
    </row>
    <row r="223" spans="1:16" ht="16.5" customHeight="1">
      <c r="A223" s="4" t="str">
        <f>UGHCCR!A193</f>
        <v>  Math and Social Studies</v>
      </c>
      <c r="B223" s="17"/>
      <c r="C223" s="17"/>
      <c r="D223" s="22" t="str">
        <f>UGHCCR!D193</f>
        <v>----</v>
      </c>
      <c r="E223" s="22" t="str">
        <f>UGHCCR!E193</f>
        <v>----</v>
      </c>
      <c r="F223" s="22"/>
      <c r="G223" s="22" t="str">
        <f>UGHCCR!G193</f>
        <v>----</v>
      </c>
      <c r="H223" s="22" t="str">
        <f>UGHCCR!H193</f>
        <v>----</v>
      </c>
      <c r="I223" s="22"/>
      <c r="J223" s="22" t="str">
        <f>UGHCCR!J193</f>
        <v>----</v>
      </c>
      <c r="K223" s="22" t="str">
        <f>UGHCCR!K193</f>
        <v>----</v>
      </c>
      <c r="L223" s="22"/>
      <c r="M223" s="22">
        <f>UGHCCR!M193</f>
        <v>8</v>
      </c>
      <c r="N223" s="22">
        <f>UGHCCR!N193</f>
        <v>117</v>
      </c>
      <c r="O223" s="4"/>
      <c r="P223" s="4"/>
    </row>
    <row r="224" spans="1:16" ht="16.5" customHeight="1">
      <c r="A224" s="4" t="str">
        <f>UGHCCR!A194</f>
        <v>  Science</v>
      </c>
      <c r="B224" s="17"/>
      <c r="C224" s="17"/>
      <c r="D224" s="22" t="str">
        <f>UGHCCR!D194</f>
        <v>----</v>
      </c>
      <c r="E224" s="22" t="str">
        <f>UGHCCR!E194</f>
        <v>----</v>
      </c>
      <c r="F224" s="22"/>
      <c r="G224" s="22" t="str">
        <f>UGHCCR!G194</f>
        <v>----</v>
      </c>
      <c r="H224" s="22" t="str">
        <f>UGHCCR!H194</f>
        <v>----</v>
      </c>
      <c r="I224" s="22"/>
      <c r="J224" s="22" t="str">
        <f>UGHCCR!J194</f>
        <v>----</v>
      </c>
      <c r="K224" s="22" t="str">
        <f>UGHCCR!K194</f>
        <v>----</v>
      </c>
      <c r="L224" s="22"/>
      <c r="M224" s="22">
        <f>UGHCCR!M194</f>
        <v>3</v>
      </c>
      <c r="N224" s="22">
        <f>UGHCCR!N194</f>
        <v>46</v>
      </c>
      <c r="O224" s="4"/>
      <c r="P224" s="4"/>
    </row>
    <row r="225" spans="1:16" ht="16.5" customHeight="1">
      <c r="A225" s="4" t="str">
        <f>UGHCCR!A195</f>
        <v>  Science and Language Arts</v>
      </c>
      <c r="B225" s="17"/>
      <c r="C225" s="17"/>
      <c r="D225" s="22" t="str">
        <f>UGHCCR!D195</f>
        <v>----</v>
      </c>
      <c r="E225" s="22" t="str">
        <f>UGHCCR!E195</f>
        <v>----</v>
      </c>
      <c r="F225" s="22"/>
      <c r="G225" s="22" t="str">
        <f>UGHCCR!G195</f>
        <v>----</v>
      </c>
      <c r="H225" s="22" t="str">
        <f>UGHCCR!H195</f>
        <v>----</v>
      </c>
      <c r="I225" s="22"/>
      <c r="J225" s="22" t="str">
        <f>UGHCCR!J195</f>
        <v>----</v>
      </c>
      <c r="K225" s="22" t="str">
        <f>UGHCCR!K195</f>
        <v>----</v>
      </c>
      <c r="L225" s="22"/>
      <c r="M225" s="22">
        <f>UGHCCR!M195</f>
        <v>13</v>
      </c>
      <c r="N225" s="22">
        <f>UGHCCR!N195</f>
        <v>195</v>
      </c>
      <c r="O225" s="4"/>
      <c r="P225" s="4"/>
    </row>
    <row r="226" spans="1:16" ht="16.5" customHeight="1">
      <c r="A226" s="4" t="str">
        <f>UGHCCR!A196</f>
        <v>  Science and Social Studies</v>
      </c>
      <c r="B226" s="17"/>
      <c r="C226" s="17"/>
      <c r="D226" s="22" t="str">
        <f>UGHCCR!D196</f>
        <v>----</v>
      </c>
      <c r="E226" s="22" t="str">
        <f>UGHCCR!E196</f>
        <v>----</v>
      </c>
      <c r="F226" s="22"/>
      <c r="G226" s="22" t="str">
        <f>UGHCCR!G196</f>
        <v>----</v>
      </c>
      <c r="H226" s="22" t="str">
        <f>UGHCCR!H196</f>
        <v>----</v>
      </c>
      <c r="I226" s="22"/>
      <c r="J226" s="22" t="str">
        <f>UGHCCR!J196</f>
        <v>----</v>
      </c>
      <c r="K226" s="22" t="str">
        <f>UGHCCR!K196</f>
        <v>----</v>
      </c>
      <c r="L226" s="22"/>
      <c r="M226" s="22">
        <f>UGHCCR!M196</f>
        <v>11</v>
      </c>
      <c r="N226" s="22">
        <f>UGHCCR!N196</f>
        <v>167</v>
      </c>
      <c r="O226" s="4"/>
      <c r="P226" s="4"/>
    </row>
    <row r="227" spans="1:16" ht="16.5" customHeight="1">
      <c r="A227" s="4" t="str">
        <f>UGHCCR!A197</f>
        <v>  Social Studies</v>
      </c>
      <c r="B227" s="17"/>
      <c r="C227" s="17"/>
      <c r="D227" s="22" t="str">
        <f>UGHCCR!D197</f>
        <v>----</v>
      </c>
      <c r="E227" s="22" t="str">
        <f>UGHCCR!E197</f>
        <v>----</v>
      </c>
      <c r="F227" s="22"/>
      <c r="G227" s="22" t="str">
        <f>UGHCCR!G197</f>
        <v>----</v>
      </c>
      <c r="H227" s="22" t="str">
        <f>UGHCCR!H197</f>
        <v>----</v>
      </c>
      <c r="I227" s="22"/>
      <c r="J227" s="22" t="str">
        <f>UGHCCR!J197</f>
        <v>----</v>
      </c>
      <c r="K227" s="22" t="str">
        <f>UGHCCR!K197</f>
        <v>----</v>
      </c>
      <c r="L227" s="22"/>
      <c r="M227" s="22">
        <f>UGHCCR!M197</f>
        <v>15</v>
      </c>
      <c r="N227" s="22">
        <f>UGHCCR!N197</f>
        <v>224</v>
      </c>
      <c r="O227" s="4"/>
      <c r="P227" s="4"/>
    </row>
    <row r="228" spans="1:16" ht="15.75">
      <c r="A228" s="25" t="s">
        <v>106</v>
      </c>
      <c r="B228" s="25"/>
      <c r="C228" s="25" t="s">
        <v>130</v>
      </c>
      <c r="D228" s="30">
        <f>SUM(D210:D218)</f>
        <v>566</v>
      </c>
      <c r="E228" s="31"/>
      <c r="F228" s="32"/>
      <c r="G228" s="30">
        <f>SUM(G210:G218)</f>
        <v>594</v>
      </c>
      <c r="H228" s="31"/>
      <c r="I228" s="32"/>
      <c r="J228" s="30">
        <f>SUM(J210:J218)</f>
        <v>658</v>
      </c>
      <c r="K228" s="31"/>
      <c r="L228" s="32"/>
      <c r="M228" s="30">
        <f>SUM(M210:M227)</f>
        <v>755</v>
      </c>
      <c r="N228" s="31"/>
      <c r="O228" s="4"/>
      <c r="P228" s="4"/>
    </row>
    <row r="229" spans="1:16" ht="15.75">
      <c r="A229" s="4"/>
      <c r="B229" s="4"/>
      <c r="C229" s="4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4"/>
      <c r="P229" s="4"/>
    </row>
    <row r="230" spans="1:16" ht="15.75">
      <c r="A230" s="4" t="str">
        <f>UGHCCR!A199</f>
        <v>Certification Only</v>
      </c>
      <c r="B230" s="4"/>
      <c r="C230" s="4"/>
      <c r="D230" s="21"/>
      <c r="E230" s="21"/>
      <c r="F230" s="22"/>
      <c r="G230" s="21"/>
      <c r="H230" s="21"/>
      <c r="I230" s="22"/>
      <c r="J230" s="21"/>
      <c r="K230" s="21"/>
      <c r="L230" s="22"/>
      <c r="M230" s="21"/>
      <c r="N230" s="21"/>
      <c r="O230" s="4"/>
      <c r="P230" s="4"/>
    </row>
    <row r="231" spans="1:16" ht="15.75">
      <c r="A231" s="4" t="str">
        <f>UGHCCR!A200</f>
        <v>  Elementary Education</v>
      </c>
      <c r="B231" s="4"/>
      <c r="C231" s="4"/>
      <c r="D231" s="22">
        <f>UGHCCR!D200</f>
        <v>4</v>
      </c>
      <c r="E231" s="22">
        <f>UGHCCR!E200</f>
        <v>48</v>
      </c>
      <c r="F231" s="22"/>
      <c r="G231" s="22">
        <f>UGHCCR!G200</f>
        <v>2</v>
      </c>
      <c r="H231" s="22">
        <f>UGHCCR!H200</f>
        <v>30</v>
      </c>
      <c r="I231" s="22"/>
      <c r="J231" s="22">
        <f>UGHCCR!J200</f>
        <v>5</v>
      </c>
      <c r="K231" s="22">
        <f>UGHCCR!K200</f>
        <v>75</v>
      </c>
      <c r="L231" s="22"/>
      <c r="M231" s="22">
        <f>UGHCCR!M200</f>
        <v>3</v>
      </c>
      <c r="N231" s="22">
        <f>UGHCCR!N200</f>
        <v>45</v>
      </c>
      <c r="O231" s="4"/>
      <c r="P231" s="4"/>
    </row>
    <row r="232" spans="1:16" ht="15.75">
      <c r="A232" s="25" t="s">
        <v>106</v>
      </c>
      <c r="B232" s="25"/>
      <c r="C232" s="25" t="s">
        <v>138</v>
      </c>
      <c r="D232" s="30">
        <f>SUM(D231)</f>
        <v>4</v>
      </c>
      <c r="E232" s="31"/>
      <c r="F232" s="32"/>
      <c r="G232" s="30">
        <f>SUM(G231)</f>
        <v>2</v>
      </c>
      <c r="H232" s="31"/>
      <c r="I232" s="32"/>
      <c r="J232" s="30">
        <f>SUM(J231)</f>
        <v>5</v>
      </c>
      <c r="K232" s="31"/>
      <c r="L232" s="32"/>
      <c r="M232" s="30">
        <f>SUM(M231)</f>
        <v>3</v>
      </c>
      <c r="N232" s="31"/>
      <c r="O232" s="4"/>
      <c r="P232" s="4"/>
    </row>
    <row r="233" spans="1:16" ht="15.75">
      <c r="A233" s="4"/>
      <c r="B233" s="4"/>
      <c r="C233" s="4"/>
      <c r="D233" s="21"/>
      <c r="E233" s="21"/>
      <c r="F233" s="22"/>
      <c r="G233" s="21"/>
      <c r="H233" s="21"/>
      <c r="I233" s="22"/>
      <c r="J233" s="21"/>
      <c r="K233" s="21"/>
      <c r="L233" s="22"/>
      <c r="M233" s="21"/>
      <c r="N233" s="21"/>
      <c r="O233" s="31"/>
      <c r="P233" s="32"/>
    </row>
    <row r="234" spans="1:14" ht="15.75">
      <c r="A234" s="4" t="str">
        <f>UGHCCR!A202</f>
        <v>Education (General)</v>
      </c>
      <c r="B234" s="4"/>
      <c r="C234" s="4"/>
      <c r="D234" s="22">
        <f>UGHCCR!D202</f>
        <v>180</v>
      </c>
      <c r="E234" s="22">
        <f>UGHCCR!E202</f>
        <v>2666</v>
      </c>
      <c r="F234" s="22"/>
      <c r="G234" s="22">
        <f>UGHCCR!G202</f>
        <v>239</v>
      </c>
      <c r="H234" s="22">
        <f>UGHCCR!H202</f>
        <v>3462</v>
      </c>
      <c r="I234" s="22"/>
      <c r="J234" s="22">
        <f>UGHCCR!J202</f>
        <v>165</v>
      </c>
      <c r="K234" s="22">
        <f>UGHCCR!K202</f>
        <v>2412</v>
      </c>
      <c r="L234" s="22"/>
      <c r="M234" s="22">
        <f>UGHCCR!M202</f>
        <v>44</v>
      </c>
      <c r="N234" s="22">
        <f>UGHCCR!N202</f>
        <v>606</v>
      </c>
    </row>
    <row r="235" spans="1:16" ht="15.75">
      <c r="A235" s="25" t="s">
        <v>106</v>
      </c>
      <c r="B235" s="25"/>
      <c r="C235" s="25" t="s">
        <v>131</v>
      </c>
      <c r="D235" s="30">
        <f>SUM(D234)</f>
        <v>180</v>
      </c>
      <c r="E235" s="31"/>
      <c r="F235" s="32"/>
      <c r="G235" s="30">
        <f>SUM(G234)</f>
        <v>239</v>
      </c>
      <c r="H235" s="31"/>
      <c r="I235" s="32"/>
      <c r="J235" s="30">
        <f>SUM(J234)</f>
        <v>165</v>
      </c>
      <c r="K235" s="31"/>
      <c r="L235" s="32"/>
      <c r="M235" s="30">
        <f>SUM(M234)</f>
        <v>44</v>
      </c>
      <c r="N235" s="31"/>
      <c r="P235" s="4"/>
    </row>
    <row r="236" spans="1:16" ht="13.5" customHeight="1">
      <c r="A236" s="4"/>
      <c r="B236" s="4"/>
      <c r="C236" s="4"/>
      <c r="D236" s="21"/>
      <c r="E236" s="19"/>
      <c r="F236" s="22"/>
      <c r="G236" s="21"/>
      <c r="H236" s="19"/>
      <c r="I236" s="22"/>
      <c r="J236" s="21"/>
      <c r="K236" s="19"/>
      <c r="L236" s="22"/>
      <c r="M236" s="21"/>
      <c r="N236" s="19"/>
      <c r="O236" s="4"/>
      <c r="P236" s="4"/>
    </row>
    <row r="237" spans="1:16" ht="13.5" customHeight="1">
      <c r="A237" s="4"/>
      <c r="B237" s="4"/>
      <c r="C237" s="4"/>
      <c r="D237" s="21"/>
      <c r="E237" s="19"/>
      <c r="F237" s="22"/>
      <c r="G237" s="21"/>
      <c r="H237" s="19"/>
      <c r="I237" s="22"/>
      <c r="J237" s="21"/>
      <c r="K237" s="19"/>
      <c r="L237" s="22"/>
      <c r="M237" s="21"/>
      <c r="N237" s="19"/>
      <c r="O237" s="31"/>
      <c r="P237" s="32"/>
    </row>
    <row r="238" spans="1:16" ht="13.5" customHeight="1">
      <c r="A238" s="4" t="str">
        <f>UGHCCR!A205</f>
        <v>COLLEGE TOTAL</v>
      </c>
      <c r="B238" s="4"/>
      <c r="C238" s="4"/>
      <c r="D238" s="22">
        <f>UGHCCR!D205</f>
        <v>1412</v>
      </c>
      <c r="E238" s="22">
        <f>UGHCCR!E205</f>
        <v>20295</v>
      </c>
      <c r="F238" s="22"/>
      <c r="G238" s="22">
        <f>UGHCCR!G205</f>
        <v>1465</v>
      </c>
      <c r="H238" s="22">
        <f>UGHCCR!H205</f>
        <v>21268</v>
      </c>
      <c r="I238" s="22"/>
      <c r="J238" s="22">
        <f>UGHCCR!J205</f>
        <v>1592</v>
      </c>
      <c r="K238" s="22">
        <f>UGHCCR!K205</f>
        <v>23050</v>
      </c>
      <c r="L238" s="22"/>
      <c r="M238" s="22">
        <f>UGHCCR!M205</f>
        <v>1702</v>
      </c>
      <c r="N238" s="22">
        <f>UGHCCR!N205</f>
        <v>24526</v>
      </c>
      <c r="P238" s="4"/>
    </row>
    <row r="239" spans="1:16" ht="13.5" customHeight="1">
      <c r="A239" s="4"/>
      <c r="B239" s="4"/>
      <c r="C239" s="4"/>
      <c r="D239" s="21"/>
      <c r="E239" s="21"/>
      <c r="F239" s="22"/>
      <c r="G239" s="21"/>
      <c r="H239" s="21"/>
      <c r="I239" s="22"/>
      <c r="J239" s="21"/>
      <c r="K239" s="21"/>
      <c r="L239" s="22"/>
      <c r="M239" s="21"/>
      <c r="N239" s="21"/>
      <c r="O239" s="4"/>
      <c r="P239" s="4"/>
    </row>
    <row r="240" spans="1:16" ht="13.5" customHeight="1">
      <c r="A240" s="4"/>
      <c r="B240" s="4"/>
      <c r="C240" s="4"/>
      <c r="D240" s="21"/>
      <c r="E240" s="21"/>
      <c r="F240" s="22"/>
      <c r="G240" s="21"/>
      <c r="H240" s="21"/>
      <c r="I240" s="22"/>
      <c r="J240" s="21"/>
      <c r="K240" s="21"/>
      <c r="L240" s="22"/>
      <c r="M240" s="21"/>
      <c r="N240" s="21"/>
      <c r="O240" s="31"/>
      <c r="P240" s="32"/>
    </row>
    <row r="241" spans="1:17" ht="13.5" customHeight="1">
      <c r="A241" s="4" t="str">
        <f>UGHCCR!A208</f>
        <v>TOTAL - Non-Degree</v>
      </c>
      <c r="B241" s="4"/>
      <c r="C241" s="4"/>
      <c r="D241" s="22">
        <f>UGHCCR!D208</f>
        <v>36</v>
      </c>
      <c r="E241" s="22">
        <f>UGHCCR!E208</f>
        <v>178</v>
      </c>
      <c r="F241" s="22"/>
      <c r="G241" s="22">
        <f>UGHCCR!G208</f>
        <v>59</v>
      </c>
      <c r="H241" s="22">
        <f>UGHCCR!H208</f>
        <v>347</v>
      </c>
      <c r="I241" s="22"/>
      <c r="J241" s="22">
        <f>UGHCCR!J208</f>
        <v>54</v>
      </c>
      <c r="K241" s="22">
        <f>UGHCCR!K208</f>
        <v>304</v>
      </c>
      <c r="L241" s="22"/>
      <c r="M241" s="22">
        <f>UGHCCR!M208</f>
        <v>43</v>
      </c>
      <c r="N241" s="22">
        <f>UGHCCR!N208</f>
        <v>236</v>
      </c>
      <c r="O241" s="13"/>
      <c r="P241" s="4"/>
      <c r="Q241" s="13"/>
    </row>
    <row r="242" spans="1:17" ht="13.5" customHeight="1">
      <c r="A242" s="25" t="s">
        <v>106</v>
      </c>
      <c r="B242" s="25"/>
      <c r="C242" s="25" t="s">
        <v>132</v>
      </c>
      <c r="D242" s="30">
        <f>SUM(D241)</f>
        <v>36</v>
      </c>
      <c r="E242" s="31"/>
      <c r="F242" s="32"/>
      <c r="G242" s="30">
        <f>SUM(G241)</f>
        <v>59</v>
      </c>
      <c r="H242" s="31"/>
      <c r="I242" s="32"/>
      <c r="J242" s="30">
        <f>SUM(J241)</f>
        <v>54</v>
      </c>
      <c r="K242" s="31"/>
      <c r="L242" s="32"/>
      <c r="M242" s="30">
        <f>SUM(M241)</f>
        <v>43</v>
      </c>
      <c r="N242" s="31"/>
      <c r="O242" s="13"/>
      <c r="P242" s="4"/>
      <c r="Q242" s="13"/>
    </row>
    <row r="243" spans="1:16" ht="13.5" customHeight="1">
      <c r="A243" s="4"/>
      <c r="B243" s="4"/>
      <c r="C243" s="4"/>
      <c r="D243" s="45"/>
      <c r="E243" s="45"/>
      <c r="F243" s="22"/>
      <c r="G243" s="45"/>
      <c r="H243" s="45"/>
      <c r="I243" s="22"/>
      <c r="J243" s="45"/>
      <c r="K243" s="45"/>
      <c r="L243" s="22"/>
      <c r="M243" s="45"/>
      <c r="N243" s="45"/>
      <c r="O243" s="4"/>
      <c r="P243" s="4"/>
    </row>
    <row r="244" spans="1:16" ht="13.5" customHeight="1">
      <c r="A244" s="4" t="str">
        <f>UGHCCR!A210</f>
        <v>TOTAL - Office of Undeclared Students</v>
      </c>
      <c r="B244" s="4"/>
      <c r="C244" s="4"/>
      <c r="D244" s="22">
        <f>UGHCCR!D210</f>
        <v>1028</v>
      </c>
      <c r="E244" s="22">
        <f>UGHCCR!E210</f>
        <v>14322</v>
      </c>
      <c r="F244" s="22"/>
      <c r="G244" s="22">
        <f>UGHCCR!G210</f>
        <v>1002</v>
      </c>
      <c r="H244" s="22">
        <f>UGHCCR!H210</f>
        <v>14003</v>
      </c>
      <c r="I244" s="22"/>
      <c r="J244" s="22">
        <f>UGHCCR!J210</f>
        <v>880</v>
      </c>
      <c r="K244" s="22">
        <f>UGHCCR!K210</f>
        <v>12329</v>
      </c>
      <c r="L244" s="22"/>
      <c r="M244" s="22">
        <f>UGHCCR!M210</f>
        <v>855</v>
      </c>
      <c r="N244" s="22">
        <f>UGHCCR!N210</f>
        <v>12063</v>
      </c>
      <c r="P244" s="4"/>
    </row>
    <row r="245" spans="1:16" ht="13.5" customHeight="1">
      <c r="A245" s="25" t="s">
        <v>106</v>
      </c>
      <c r="B245" s="25"/>
      <c r="C245" s="25" t="s">
        <v>133</v>
      </c>
      <c r="D245" s="30">
        <f>SUM(D244)</f>
        <v>1028</v>
      </c>
      <c r="E245" s="31"/>
      <c r="F245" s="32"/>
      <c r="G245" s="30">
        <f>SUM(G244)</f>
        <v>1002</v>
      </c>
      <c r="H245" s="31"/>
      <c r="I245" s="32"/>
      <c r="J245" s="30">
        <f>SUM(J244)</f>
        <v>880</v>
      </c>
      <c r="K245" s="31"/>
      <c r="L245" s="32"/>
      <c r="M245" s="30">
        <f>SUM(M244)</f>
        <v>855</v>
      </c>
      <c r="N245" s="31"/>
      <c r="P245" s="4"/>
    </row>
    <row r="246" spans="1:16" ht="13.5" customHeight="1">
      <c r="A246" s="3"/>
      <c r="B246" s="4"/>
      <c r="C246" s="4"/>
      <c r="D246" s="19"/>
      <c r="E246" s="19"/>
      <c r="F246" s="4"/>
      <c r="G246" s="19"/>
      <c r="H246" s="19"/>
      <c r="I246" s="4"/>
      <c r="J246" s="19"/>
      <c r="K246" s="19"/>
      <c r="L246" s="4"/>
      <c r="M246" s="19"/>
      <c r="N246" s="19"/>
      <c r="O246" s="4"/>
      <c r="P246" s="4"/>
    </row>
    <row r="247" spans="1:16" ht="13.5" customHeight="1">
      <c r="A247" s="4"/>
      <c r="B247" s="4"/>
      <c r="C247" s="4"/>
      <c r="F247" s="4"/>
      <c r="I247" s="4"/>
      <c r="L247" s="4"/>
      <c r="O247" s="31"/>
      <c r="P247" s="32"/>
    </row>
    <row r="248" spans="1:17" ht="13.5" customHeight="1">
      <c r="A248" s="4"/>
      <c r="B248" s="4"/>
      <c r="C248" s="9"/>
      <c r="F248" s="4"/>
      <c r="I248" s="4"/>
      <c r="L248" s="4"/>
      <c r="O248" s="17"/>
      <c r="P248" s="4"/>
      <c r="Q248" s="17"/>
    </row>
    <row r="249" spans="1:16" ht="13.5" customHeight="1">
      <c r="A249" s="4"/>
      <c r="B249" s="6"/>
      <c r="C249" s="2"/>
      <c r="D249" s="4"/>
      <c r="F249" s="4"/>
      <c r="G249" s="4"/>
      <c r="I249" s="4"/>
      <c r="J249" s="4"/>
      <c r="L249" s="4"/>
      <c r="M249" s="4"/>
      <c r="O249" s="4"/>
      <c r="P249" s="4"/>
    </row>
    <row r="250" spans="1:16" ht="13.5" customHeight="1">
      <c r="A250" s="4" t="str">
        <f>UGHCCR!A215</f>
        <v>UNDERGRADUATE TOTAL</v>
      </c>
      <c r="B250" s="6"/>
      <c r="C250" s="2"/>
      <c r="D250" s="22">
        <f>UGHCCR!D215</f>
        <v>6621</v>
      </c>
      <c r="E250" s="22">
        <f>UGHCCR!E215</f>
        <v>94042</v>
      </c>
      <c r="F250" s="22"/>
      <c r="G250" s="22">
        <f>UGHCCR!G215</f>
        <v>6733</v>
      </c>
      <c r="H250" s="22">
        <f>UGHCCR!H215</f>
        <v>95848</v>
      </c>
      <c r="I250" s="22"/>
      <c r="J250" s="22">
        <f>UGHCCR!J215</f>
        <v>6942</v>
      </c>
      <c r="K250" s="22">
        <f>UGHCCR!K215</f>
        <v>99549</v>
      </c>
      <c r="L250" s="22"/>
      <c r="M250" s="22">
        <f>UGHCCR!M215</f>
        <v>7143</v>
      </c>
      <c r="N250" s="22">
        <f>UGHCCR!N215</f>
        <v>102205</v>
      </c>
      <c r="O250" s="31"/>
      <c r="P250" s="32"/>
    </row>
    <row r="251" spans="1:17" ht="13.5" customHeight="1">
      <c r="A251" s="25" t="s">
        <v>106</v>
      </c>
      <c r="B251" s="25"/>
      <c r="C251" s="25" t="s">
        <v>134</v>
      </c>
      <c r="D251" s="30">
        <f>SUM(D250)</f>
        <v>6621</v>
      </c>
      <c r="E251" s="31"/>
      <c r="F251" s="32"/>
      <c r="G251" s="30">
        <f>SUM(G250)</f>
        <v>6733</v>
      </c>
      <c r="H251" s="31"/>
      <c r="I251" s="32"/>
      <c r="J251" s="30">
        <f>SUM(J250)</f>
        <v>6942</v>
      </c>
      <c r="K251" s="31"/>
      <c r="L251" s="32"/>
      <c r="M251" s="30">
        <f>SUM(M250)</f>
        <v>7143</v>
      </c>
      <c r="N251" s="31"/>
      <c r="O251" s="19"/>
      <c r="P251" s="4"/>
      <c r="Q251" s="19"/>
    </row>
    <row r="252" spans="1:16" ht="13.5" customHeight="1">
      <c r="A252" s="4"/>
      <c r="B252" s="6"/>
      <c r="C252" s="2"/>
      <c r="D252" s="68"/>
      <c r="E252" s="21"/>
      <c r="F252" s="22"/>
      <c r="G252" s="68"/>
      <c r="H252" s="21"/>
      <c r="I252" s="22"/>
      <c r="J252" s="68"/>
      <c r="K252" s="21"/>
      <c r="L252" s="22"/>
      <c r="M252" s="68"/>
      <c r="N252" s="21"/>
      <c r="P252" s="4"/>
    </row>
    <row r="253" spans="1:18" ht="13.5" customHeight="1">
      <c r="A253" s="4"/>
      <c r="B253" s="6"/>
      <c r="C253" s="6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P253" s="4"/>
      <c r="R253" s="10"/>
    </row>
    <row r="254" spans="1:18" ht="13.5" customHeight="1">
      <c r="A254" s="4" t="str">
        <f>UGHCCR!A218</f>
        <v>FTES</v>
      </c>
      <c r="B254" s="6"/>
      <c r="C254" s="6"/>
      <c r="D254" s="22"/>
      <c r="E254" s="22">
        <f>UGHCCR!E218</f>
        <v>6269.466666666666</v>
      </c>
      <c r="F254" s="22"/>
      <c r="G254" s="22"/>
      <c r="H254" s="22">
        <f>UGHCCR!H218</f>
        <v>6389.866666666667</v>
      </c>
      <c r="I254" s="22"/>
      <c r="J254" s="22"/>
      <c r="K254" s="22">
        <f>UGHCCR!K218</f>
        <v>6636.6</v>
      </c>
      <c r="L254" s="22"/>
      <c r="M254" s="22"/>
      <c r="N254" s="22">
        <f>UGHCCR!N218</f>
        <v>6813.666666666667</v>
      </c>
      <c r="P254" s="4"/>
      <c r="R254" s="10"/>
    </row>
    <row r="255" spans="1:17" ht="13.5" customHeight="1">
      <c r="A255" s="4"/>
      <c r="B255" s="4"/>
      <c r="C255" s="4"/>
      <c r="D255" s="22"/>
      <c r="E255" s="22"/>
      <c r="F255" s="22"/>
      <c r="G255" s="22"/>
      <c r="H255" s="22"/>
      <c r="I255" s="22"/>
      <c r="J255" s="22"/>
      <c r="K255" s="22"/>
      <c r="L255" s="21"/>
      <c r="M255" s="22"/>
      <c r="N255" s="22"/>
      <c r="O255" s="4"/>
      <c r="P255" s="4"/>
      <c r="Q255" s="23"/>
    </row>
    <row r="256" spans="1:17" ht="13.5" customHeight="1">
      <c r="A256" s="3"/>
      <c r="B256" s="3"/>
      <c r="C256" s="3"/>
      <c r="D256" s="5"/>
      <c r="E256" s="22"/>
      <c r="F256" s="5"/>
      <c r="G256" s="5"/>
      <c r="H256" s="22"/>
      <c r="I256" s="5"/>
      <c r="J256" s="5"/>
      <c r="K256" s="22"/>
      <c r="L256" s="21"/>
      <c r="M256" s="5"/>
      <c r="N256" s="22"/>
      <c r="O256" s="31"/>
      <c r="P256" s="32"/>
      <c r="Q256" s="23"/>
    </row>
    <row r="257" spans="1:16" ht="13.5" customHeight="1">
      <c r="A257" s="8" t="str">
        <f>UGHCCR!A229</f>
        <v>BA, BS, BSW</v>
      </c>
      <c r="D257" s="8">
        <f>UGHCCR!D229</f>
        <v>3194</v>
      </c>
      <c r="E257" s="21"/>
      <c r="F257" s="21"/>
      <c r="G257" s="8">
        <f>UGHCCR!G229</f>
        <v>3187</v>
      </c>
      <c r="H257" s="21"/>
      <c r="I257" s="21"/>
      <c r="J257" s="8">
        <f>UGHCCR!J229</f>
        <v>3505</v>
      </c>
      <c r="K257" s="21"/>
      <c r="L257" s="21"/>
      <c r="M257" s="8">
        <f>UGHCCR!M229</f>
        <v>3784</v>
      </c>
      <c r="N257" s="21"/>
      <c r="P257" s="4"/>
    </row>
    <row r="258" spans="1:17" ht="13.5" customHeight="1">
      <c r="A258" s="8" t="str">
        <f>UGHCCR!A230</f>
        <v>BSBA</v>
      </c>
      <c r="D258" s="8">
        <f>UGHCCR!D230</f>
        <v>1173</v>
      </c>
      <c r="E258" s="21"/>
      <c r="F258" s="21"/>
      <c r="G258" s="8">
        <f>UGHCCR!G230</f>
        <v>1179</v>
      </c>
      <c r="H258" s="21"/>
      <c r="I258" s="21"/>
      <c r="J258" s="8">
        <f>UGHCCR!J230</f>
        <v>1185</v>
      </c>
      <c r="K258" s="21"/>
      <c r="L258" s="21"/>
      <c r="M258" s="8">
        <f>UGHCCR!M230</f>
        <v>1155</v>
      </c>
      <c r="N258" s="21"/>
      <c r="O258" s="4"/>
      <c r="P258" s="4"/>
      <c r="Q258" s="4"/>
    </row>
    <row r="259" spans="1:17" ht="13.5" customHeight="1">
      <c r="A259" s="8" t="str">
        <f>UGHCCR!A231</f>
        <v>BSEd</v>
      </c>
      <c r="D259" s="8">
        <f>UGHCCR!D231</f>
        <v>741</v>
      </c>
      <c r="E259" s="21"/>
      <c r="F259" s="21"/>
      <c r="G259" s="8">
        <f>UGHCCR!G231</f>
        <v>784</v>
      </c>
      <c r="H259" s="21"/>
      <c r="I259" s="21"/>
      <c r="J259" s="8">
        <f>UGHCCR!J231</f>
        <v>854</v>
      </c>
      <c r="K259" s="21"/>
      <c r="L259" s="21"/>
      <c r="M259" s="8">
        <f>UGHCCR!M231</f>
        <v>945</v>
      </c>
      <c r="N259" s="21"/>
      <c r="O259" s="4"/>
      <c r="P259" s="4"/>
      <c r="Q259" s="20"/>
    </row>
    <row r="260" spans="1:17" ht="13.5" customHeight="1">
      <c r="A260" s="8" t="str">
        <f>UGHCCR!A232</f>
        <v>Undeclared</v>
      </c>
      <c r="D260" s="8">
        <f>UGHCCR!D232</f>
        <v>1028</v>
      </c>
      <c r="E260" s="21"/>
      <c r="F260" s="21"/>
      <c r="G260" s="8">
        <f>UGHCCR!G232</f>
        <v>1002</v>
      </c>
      <c r="H260" s="21"/>
      <c r="I260" s="21"/>
      <c r="J260" s="8">
        <f>UGHCCR!J232</f>
        <v>880</v>
      </c>
      <c r="K260" s="21"/>
      <c r="L260" s="21"/>
      <c r="M260" s="8">
        <f>UGHCCR!M232</f>
        <v>855</v>
      </c>
      <c r="N260" s="21"/>
      <c r="O260" s="4"/>
      <c r="Q260" s="13"/>
    </row>
    <row r="261" spans="1:17" ht="13.5" customHeight="1">
      <c r="A261" s="8" t="str">
        <f>UGHCCR!A233</f>
        <v>A &amp; S, Bus, Ed. Gen.</v>
      </c>
      <c r="D261" s="8">
        <f>UGHCCR!D233</f>
        <v>424</v>
      </c>
      <c r="E261" s="21"/>
      <c r="F261" s="21"/>
      <c r="G261" s="8">
        <f>UGHCCR!G233</f>
        <v>482</v>
      </c>
      <c r="H261" s="21"/>
      <c r="I261" s="21"/>
      <c r="J261" s="8">
        <f>UGHCCR!J233</f>
        <v>409</v>
      </c>
      <c r="K261" s="21"/>
      <c r="L261" s="69"/>
      <c r="M261" s="8">
        <f>UGHCCR!M233</f>
        <v>308</v>
      </c>
      <c r="N261" s="21"/>
      <c r="O261" s="4"/>
      <c r="Q261" s="13"/>
    </row>
    <row r="262" spans="1:14" ht="15.75">
      <c r="A262" s="8" t="str">
        <f>UGHCCR!A234</f>
        <v>Non-Degree</v>
      </c>
      <c r="D262" s="8">
        <f>UGHCCR!D234</f>
        <v>36</v>
      </c>
      <c r="E262" s="21"/>
      <c r="F262" s="21"/>
      <c r="G262" s="8">
        <f>UGHCCR!G234</f>
        <v>59</v>
      </c>
      <c r="H262" s="21"/>
      <c r="I262" s="21"/>
      <c r="J262" s="8">
        <f>UGHCCR!J234</f>
        <v>54</v>
      </c>
      <c r="K262" s="21"/>
      <c r="L262" s="69"/>
      <c r="M262" s="8">
        <f>UGHCCR!M234</f>
        <v>43</v>
      </c>
      <c r="N262" s="21"/>
    </row>
    <row r="263" spans="1:14" ht="15.75">
      <c r="A263" s="8" t="str">
        <f>UGHCCR!A235</f>
        <v>Certs</v>
      </c>
      <c r="D263" s="8">
        <f>UGHCCR!D235</f>
        <v>25</v>
      </c>
      <c r="E263" s="21"/>
      <c r="F263" s="21"/>
      <c r="G263" s="8">
        <f>UGHCCR!G235</f>
        <v>40</v>
      </c>
      <c r="H263" s="21"/>
      <c r="I263" s="21"/>
      <c r="J263" s="8">
        <f>UGHCCR!J235</f>
        <v>55</v>
      </c>
      <c r="K263" s="21"/>
      <c r="L263" s="21"/>
      <c r="M263" s="8">
        <f>UGHCCR!M235</f>
        <v>53</v>
      </c>
      <c r="N263" s="21"/>
    </row>
    <row r="264" spans="4:14" ht="15.75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</row>
    <row r="265" spans="4:14" ht="15.75">
      <c r="D265" s="8">
        <f>UGHCCR!D237</f>
        <v>6621</v>
      </c>
      <c r="E265" s="21"/>
      <c r="F265" s="21"/>
      <c r="G265" s="8">
        <f>UGHCCR!G237</f>
        <v>6733</v>
      </c>
      <c r="H265" s="21"/>
      <c r="I265" s="21"/>
      <c r="J265" s="8">
        <f>UGHCCR!J237</f>
        <v>6942</v>
      </c>
      <c r="K265" s="21"/>
      <c r="L265" s="21"/>
      <c r="M265" s="8">
        <f>UGHCCR!M237</f>
        <v>7143</v>
      </c>
      <c r="N265" s="21"/>
    </row>
    <row r="266" spans="16:20" ht="15.75">
      <c r="P266" s="10"/>
      <c r="S266" s="10"/>
      <c r="T266" s="10"/>
    </row>
    <row r="267" spans="16:20" ht="15.75">
      <c r="P267" s="10"/>
      <c r="S267" s="10"/>
      <c r="T267" s="10"/>
    </row>
    <row r="274" ht="15.75">
      <c r="Q274" s="13"/>
    </row>
    <row r="275" ht="15.75">
      <c r="Q275" s="13"/>
    </row>
    <row r="276" ht="15.75">
      <c r="Q276" s="13"/>
    </row>
    <row r="277" ht="15.75">
      <c r="Q277" s="13"/>
    </row>
    <row r="278" ht="15.75">
      <c r="Q278" s="13"/>
    </row>
    <row r="279" ht="15.75">
      <c r="Q279" s="13"/>
    </row>
    <row r="280" ht="15.75">
      <c r="Q280" s="13"/>
    </row>
    <row r="281" ht="15.75">
      <c r="Q281" s="13"/>
    </row>
    <row r="282" ht="15.75">
      <c r="Q282" s="13"/>
    </row>
    <row r="283" ht="15.75">
      <c r="Q283" s="13"/>
    </row>
    <row r="284" ht="15.75">
      <c r="Q284" s="13"/>
    </row>
    <row r="285" ht="15.75">
      <c r="Q285" s="13"/>
    </row>
    <row r="286" ht="15.75">
      <c r="Q286" s="13"/>
    </row>
    <row r="287" ht="15.75">
      <c r="Q287" s="13"/>
    </row>
    <row r="288" ht="15.75">
      <c r="Q288" s="13"/>
    </row>
    <row r="289" ht="15.75">
      <c r="Q289" s="13"/>
    </row>
    <row r="290" ht="15.75">
      <c r="Q290" s="13"/>
    </row>
    <row r="291" ht="15.75">
      <c r="Q291" s="13"/>
    </row>
    <row r="292" ht="15.75">
      <c r="Q292" s="13"/>
    </row>
    <row r="293" ht="15.75">
      <c r="Q293" s="13"/>
    </row>
    <row r="294" ht="15.75">
      <c r="Q294" s="13"/>
    </row>
    <row r="295" ht="15.75">
      <c r="Q295" s="13"/>
    </row>
    <row r="296" ht="15.75">
      <c r="Q296" s="13"/>
    </row>
    <row r="297" ht="15.75">
      <c r="Q297" s="13"/>
    </row>
    <row r="298" ht="15.75">
      <c r="Q298" s="13"/>
    </row>
    <row r="299" ht="15.75">
      <c r="Q299" s="13"/>
    </row>
    <row r="300" ht="15.75">
      <c r="Q300" s="13"/>
    </row>
    <row r="301" ht="15.75">
      <c r="Q301" s="13"/>
    </row>
    <row r="302" ht="15.75">
      <c r="Q302" s="13"/>
    </row>
    <row r="303" ht="15.75">
      <c r="Q303" s="13"/>
    </row>
    <row r="304" ht="15.75">
      <c r="Q304" s="13"/>
    </row>
    <row r="305" ht="15.75">
      <c r="Q305" s="13"/>
    </row>
    <row r="306" ht="15.75">
      <c r="Q306" s="13"/>
    </row>
    <row r="307" ht="15.75">
      <c r="Q307" s="13"/>
    </row>
    <row r="308" ht="15.75">
      <c r="Q308" s="13"/>
    </row>
    <row r="309" ht="15.75">
      <c r="Q309" s="13"/>
    </row>
    <row r="310" ht="15.75">
      <c r="Q310" s="13"/>
    </row>
    <row r="311" ht="15.75">
      <c r="Q311" s="13"/>
    </row>
    <row r="312" ht="15.75">
      <c r="Q312" s="13"/>
    </row>
    <row r="313" ht="15.75">
      <c r="Q313" s="13"/>
    </row>
    <row r="314" ht="15.75">
      <c r="Q314" s="13"/>
    </row>
    <row r="315" ht="15.75">
      <c r="Q315" s="13"/>
    </row>
    <row r="316" ht="15.75">
      <c r="Q316" s="13"/>
    </row>
    <row r="317" ht="15.75">
      <c r="Q317" s="13"/>
    </row>
    <row r="318" ht="15.75">
      <c r="Q318" s="13"/>
    </row>
    <row r="319" ht="15.75">
      <c r="Q319" s="13"/>
    </row>
    <row r="320" ht="15.75">
      <c r="Q320" s="13"/>
    </row>
    <row r="321" ht="15.75">
      <c r="Q321" s="13"/>
    </row>
    <row r="322" ht="15.75">
      <c r="Q322" s="13"/>
    </row>
    <row r="323" ht="15.75">
      <c r="Q323" s="13"/>
    </row>
    <row r="324" ht="15.75">
      <c r="Q324" s="13"/>
    </row>
    <row r="325" ht="15.75">
      <c r="Q325" s="13"/>
    </row>
    <row r="326" ht="15.75">
      <c r="Q326" s="13"/>
    </row>
    <row r="327" ht="15.75">
      <c r="Q327" s="13"/>
    </row>
    <row r="328" ht="15.75">
      <c r="Q328" s="13"/>
    </row>
    <row r="329" ht="15.75">
      <c r="Q329" s="13"/>
    </row>
    <row r="330" ht="15.75">
      <c r="Q330" s="13"/>
    </row>
    <row r="331" ht="15.75">
      <c r="Q331" s="13"/>
    </row>
    <row r="332" ht="15.75">
      <c r="Q332" s="13"/>
    </row>
    <row r="333" ht="15.75">
      <c r="Q333" s="13"/>
    </row>
    <row r="334" ht="15.75">
      <c r="Q334" s="13"/>
    </row>
    <row r="335" ht="15.75">
      <c r="Q335" s="13"/>
    </row>
    <row r="336" ht="15.75">
      <c r="Q336" s="13"/>
    </row>
    <row r="337" ht="15.75">
      <c r="Q337" s="13"/>
    </row>
    <row r="338" ht="15.75">
      <c r="Q338" s="13"/>
    </row>
    <row r="339" ht="15.75">
      <c r="Q339" s="13"/>
    </row>
    <row r="340" ht="15.75">
      <c r="Q340" s="13"/>
    </row>
    <row r="341" ht="15.75">
      <c r="Q341" s="13"/>
    </row>
    <row r="342" ht="15.75">
      <c r="Q342" s="13"/>
    </row>
    <row r="343" ht="15.75">
      <c r="Q343" s="13"/>
    </row>
    <row r="344" ht="15.75">
      <c r="Q344" s="13"/>
    </row>
    <row r="345" ht="15.75">
      <c r="Q345" s="13"/>
    </row>
    <row r="346" ht="15.75">
      <c r="Q346" s="13"/>
    </row>
    <row r="347" ht="15.75">
      <c r="Q347" s="13"/>
    </row>
    <row r="348" ht="15.75">
      <c r="Q348" s="13"/>
    </row>
    <row r="349" ht="15.75">
      <c r="Q349" s="13"/>
    </row>
    <row r="350" ht="15.75">
      <c r="Q350" s="13"/>
    </row>
    <row r="351" ht="15.75">
      <c r="Q351" s="13"/>
    </row>
    <row r="352" ht="15.75">
      <c r="Q352" s="13"/>
    </row>
    <row r="353" ht="15.75">
      <c r="Q353" s="13"/>
    </row>
    <row r="354" ht="15.75">
      <c r="Q354" s="13"/>
    </row>
    <row r="355" ht="15.75">
      <c r="Q355" s="13"/>
    </row>
    <row r="356" ht="15.75">
      <c r="Q356" s="13"/>
    </row>
    <row r="357" ht="15.75">
      <c r="Q357" s="13"/>
    </row>
    <row r="358" ht="15.75">
      <c r="Q358" s="13"/>
    </row>
    <row r="359" ht="15.75">
      <c r="Q359" s="13"/>
    </row>
    <row r="360" ht="15.75">
      <c r="Q360" s="13"/>
    </row>
    <row r="361" ht="15.75">
      <c r="Q361" s="13"/>
    </row>
    <row r="362" ht="15.75">
      <c r="Q362" s="13"/>
    </row>
    <row r="363" ht="15.75">
      <c r="Q363" s="13"/>
    </row>
    <row r="364" ht="15.75">
      <c r="Q364" s="13"/>
    </row>
    <row r="365" ht="15.75">
      <c r="Q365" s="13"/>
    </row>
    <row r="366" ht="15.75">
      <c r="Q366" s="13"/>
    </row>
    <row r="367" ht="15.75">
      <c r="Q367" s="13"/>
    </row>
    <row r="368" ht="15.75">
      <c r="Q368" s="13"/>
    </row>
    <row r="369" ht="15.75">
      <c r="Q369" s="13"/>
    </row>
    <row r="370" ht="15.75">
      <c r="Q370" s="13"/>
    </row>
    <row r="371" ht="15.75">
      <c r="Q371" s="13"/>
    </row>
    <row r="372" ht="15.75">
      <c r="Q372" s="13"/>
    </row>
    <row r="373" ht="15.75">
      <c r="Q373" s="13"/>
    </row>
    <row r="374" ht="15.75">
      <c r="Q374" s="13"/>
    </row>
    <row r="375" ht="15.75">
      <c r="Q375" s="13"/>
    </row>
    <row r="376" ht="15.75">
      <c r="Q376" s="13"/>
    </row>
    <row r="377" ht="15.75">
      <c r="Q377" s="13"/>
    </row>
    <row r="378" ht="15.75">
      <c r="Q378" s="13"/>
    </row>
    <row r="379" ht="15.75">
      <c r="Q379" s="13"/>
    </row>
    <row r="380" ht="15.75">
      <c r="Q380" s="13"/>
    </row>
    <row r="381" ht="15.75">
      <c r="Q381" s="13"/>
    </row>
    <row r="382" ht="15.75">
      <c r="Q382" s="13"/>
    </row>
    <row r="383" ht="15.75">
      <c r="Q383" s="13"/>
    </row>
    <row r="384" ht="15.75">
      <c r="Q384" s="13"/>
    </row>
    <row r="385" ht="15.75">
      <c r="Q385" s="13"/>
    </row>
    <row r="386" ht="15.75">
      <c r="Q386" s="13"/>
    </row>
    <row r="387" ht="15.75">
      <c r="Q387" s="13"/>
    </row>
    <row r="388" ht="15.75">
      <c r="Q388" s="13"/>
    </row>
    <row r="389" ht="15.75">
      <c r="Q389" s="13"/>
    </row>
    <row r="390" ht="15.75">
      <c r="Q390" s="13"/>
    </row>
    <row r="391" ht="15.75">
      <c r="Q391" s="13"/>
    </row>
    <row r="392" ht="15.75">
      <c r="Q392" s="13"/>
    </row>
    <row r="393" ht="15.75">
      <c r="Q393" s="13"/>
    </row>
    <row r="394" ht="15.75">
      <c r="Q394" s="13"/>
    </row>
    <row r="395" ht="15.75">
      <c r="Q395" s="13"/>
    </row>
    <row r="396" ht="15.75">
      <c r="Q396" s="13"/>
    </row>
    <row r="397" ht="15.75">
      <c r="Q397" s="13"/>
    </row>
    <row r="398" ht="15.75">
      <c r="Q398" s="13"/>
    </row>
    <row r="399" ht="15.75">
      <c r="Q399" s="13"/>
    </row>
    <row r="400" ht="15.75">
      <c r="Q400" s="13"/>
    </row>
    <row r="401" ht="15.75">
      <c r="Q401" s="13"/>
    </row>
    <row r="402" ht="15.75">
      <c r="Q402" s="13"/>
    </row>
    <row r="403" ht="15.75">
      <c r="Q403" s="13"/>
    </row>
    <row r="404" ht="15.75">
      <c r="Q404" s="13"/>
    </row>
    <row r="405" ht="15.75">
      <c r="Q405" s="13"/>
    </row>
    <row r="406" ht="15.75">
      <c r="Q406" s="13"/>
    </row>
    <row r="407" ht="15.75">
      <c r="Q407" s="13"/>
    </row>
    <row r="408" ht="15.75">
      <c r="Q408" s="13"/>
    </row>
    <row r="409" ht="15.75">
      <c r="Q409" s="13"/>
    </row>
    <row r="410" ht="15.75">
      <c r="Q410" s="13"/>
    </row>
    <row r="411" ht="15.75">
      <c r="Q411" s="13"/>
    </row>
    <row r="412" ht="15.75">
      <c r="Q412" s="13"/>
    </row>
  </sheetData>
  <sheetProtection/>
  <printOptions gridLines="1" headings="1"/>
  <pageMargins left="0.8" right="0" top="0.5" bottom="0.5" header="0.5" footer="0.5"/>
  <pageSetup horizontalDpi="300" verticalDpi="300" orientation="portrait" scale="71" r:id="rId1"/>
  <rowBreaks count="3" manualBreakCount="3">
    <brk id="76" max="13" man="1"/>
    <brk id="145" max="13" man="1"/>
    <brk id="1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2011-09-02T14:07:09Z</cp:lastPrinted>
  <dcterms:created xsi:type="dcterms:W3CDTF">1996-09-20T14:28:32Z</dcterms:created>
  <dcterms:modified xsi:type="dcterms:W3CDTF">2013-05-09T18:36:22Z</dcterms:modified>
  <cp:category/>
  <cp:version/>
  <cp:contentType/>
  <cp:contentStatus/>
</cp:coreProperties>
</file>